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kenha\Desktop\第７回東海地区教職員大会2025\"/>
    </mc:Choice>
  </mc:AlternateContent>
  <xr:revisionPtr revIDLastSave="0" documentId="13_ncr:1_{FDC8FEE4-9EF3-4D36-9919-66FF99BE3181}" xr6:coauthVersionLast="47" xr6:coauthVersionMax="47" xr10:uidLastSave="{00000000-0000-0000-0000-000000000000}"/>
  <bookViews>
    <workbookView xWindow="-110" yWindow="-110" windowWidth="19420" windowHeight="11500" tabRatio="926" xr2:uid="{00000000-000D-0000-FFFF-FFFF00000000}"/>
  </bookViews>
  <sheets>
    <sheet name="選手名簿" sheetId="1" r:id="rId1"/>
    <sheet name="参加種目一覧表" sheetId="25" r:id="rId2"/>
    <sheet name="納入一覧表" sheetId="26" r:id="rId3"/>
    <sheet name="MT" sheetId="2" r:id="rId4"/>
    <sheet name="WT" sheetId="3" r:id="rId5"/>
    <sheet name="OBT" sheetId="4" r:id="rId6"/>
    <sheet name="OGT" sheetId="30" r:id="rId7"/>
    <sheet name="HBT" sheetId="31" r:id="rId8"/>
    <sheet name="MS" sheetId="5" r:id="rId9"/>
    <sheet name="MD" sheetId="6" r:id="rId10"/>
    <sheet name="WS" sheetId="8" r:id="rId11"/>
    <sheet name="WD" sheetId="7" r:id="rId12"/>
    <sheet name="30MS" sheetId="9" r:id="rId13"/>
    <sheet name="30MD" sheetId="10" r:id="rId14"/>
    <sheet name="40MS" sheetId="11" r:id="rId15"/>
    <sheet name="40MD" sheetId="12" r:id="rId16"/>
    <sheet name="50MS" sheetId="13" r:id="rId17"/>
    <sheet name="50MD" sheetId="14" r:id="rId18"/>
    <sheet name="60MS" sheetId="16" r:id="rId19"/>
    <sheet name="60MD" sheetId="15" r:id="rId20"/>
    <sheet name="65MS" sheetId="18" r:id="rId21"/>
    <sheet name="65MD" sheetId="17" r:id="rId22"/>
    <sheet name="70MS" sheetId="20" r:id="rId23"/>
    <sheet name="70MD" sheetId="19" r:id="rId24"/>
    <sheet name="30WS" sheetId="21" r:id="rId25"/>
    <sheet name="30WD" sheetId="22" r:id="rId26"/>
    <sheet name="40WS" sheetId="24" r:id="rId27"/>
    <sheet name="40WD" sheetId="23" r:id="rId28"/>
    <sheet name="50WS" sheetId="29" r:id="rId29"/>
    <sheet name="50WD" sheetId="28" r:id="rId30"/>
    <sheet name="55WS" sheetId="32" r:id="rId31"/>
    <sheet name="55WD" sheetId="33" r:id="rId32"/>
    <sheet name="60WS" sheetId="36" r:id="rId33"/>
    <sheet name="60WD" sheetId="35" r:id="rId34"/>
    <sheet name="65WS" sheetId="37" r:id="rId35"/>
    <sheet name="65WD" sheetId="38" r:id="rId36"/>
    <sheet name="連絡等" sheetId="34" r:id="rId37"/>
  </sheets>
  <definedNames>
    <definedName name="_xlnm.Print_Area" localSheetId="1">参加種目一覧表!$A$1:$AP$57</definedName>
    <definedName name="_xlnm.Print_Area" localSheetId="0">選手名簿!$A$1:$Q$59</definedName>
    <definedName name="_xlnm.Print_Area" localSheetId="2">納入一覧表!$A$1:$P$49</definedName>
    <definedName name="_xlnm.Print_Titles" localSheetId="1">参加種目一覧表!$1:$5</definedName>
    <definedName name="_xlnm.Print_Titles" localSheetId="0">選手名簿!$1:$8</definedName>
    <definedName name="性別">選手名簿!$U$9:$U$10</definedName>
    <definedName name="都道府県">選手名簿!$S$9:$S$55</definedName>
    <definedName name="年号">選手名簿!$T$9:$T$11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5" l="1"/>
  <c r="AG7" i="25" s="1"/>
  <c r="B8" i="25"/>
  <c r="J8" i="25" s="1"/>
  <c r="C8" i="25"/>
  <c r="C7" i="25"/>
  <c r="E42" i="38"/>
  <c r="A42" i="38"/>
  <c r="B40" i="38"/>
  <c r="F34" i="38"/>
  <c r="E34" i="38"/>
  <c r="D34" i="38"/>
  <c r="C34" i="38"/>
  <c r="F33" i="38"/>
  <c r="E33" i="38"/>
  <c r="D33" i="38"/>
  <c r="C33" i="38"/>
  <c r="F32" i="38"/>
  <c r="E32" i="38"/>
  <c r="D32" i="38"/>
  <c r="C32" i="38"/>
  <c r="F31" i="38"/>
  <c r="E31" i="38"/>
  <c r="D31" i="38"/>
  <c r="C31" i="38"/>
  <c r="F30" i="38"/>
  <c r="E30" i="38"/>
  <c r="D30" i="38"/>
  <c r="C30" i="38"/>
  <c r="F29" i="38"/>
  <c r="E29" i="38"/>
  <c r="D29" i="38"/>
  <c r="C29" i="38"/>
  <c r="F28" i="38"/>
  <c r="E28" i="38"/>
  <c r="D28" i="38"/>
  <c r="C28" i="38"/>
  <c r="F27" i="38"/>
  <c r="E27" i="38"/>
  <c r="D27" i="38"/>
  <c r="C27" i="38"/>
  <c r="F26" i="38"/>
  <c r="E26" i="38"/>
  <c r="D26" i="38"/>
  <c r="C26" i="38"/>
  <c r="F25" i="38"/>
  <c r="E25" i="38"/>
  <c r="D25" i="38"/>
  <c r="C25" i="38"/>
  <c r="F24" i="38"/>
  <c r="E24" i="38"/>
  <c r="D24" i="38"/>
  <c r="C24" i="38"/>
  <c r="F23" i="38"/>
  <c r="E23" i="38"/>
  <c r="D23" i="38"/>
  <c r="C23" i="38"/>
  <c r="F22" i="38"/>
  <c r="E22" i="38"/>
  <c r="D22" i="38"/>
  <c r="C22" i="38"/>
  <c r="F21" i="38"/>
  <c r="E21" i="38"/>
  <c r="D21" i="38"/>
  <c r="C21" i="38"/>
  <c r="F20" i="38"/>
  <c r="E20" i="38"/>
  <c r="D20" i="38"/>
  <c r="C20" i="38"/>
  <c r="F19" i="38"/>
  <c r="E19" i="38"/>
  <c r="D19" i="38"/>
  <c r="C19" i="38"/>
  <c r="F18" i="38"/>
  <c r="E18" i="38"/>
  <c r="D18" i="38"/>
  <c r="C18" i="38"/>
  <c r="F17" i="38"/>
  <c r="E17" i="38"/>
  <c r="D17" i="38"/>
  <c r="C17" i="38"/>
  <c r="F16" i="38"/>
  <c r="E16" i="38"/>
  <c r="D16" i="38"/>
  <c r="C16" i="38"/>
  <c r="F15" i="38"/>
  <c r="E15" i="38"/>
  <c r="D15" i="38"/>
  <c r="C15" i="38"/>
  <c r="F14" i="38"/>
  <c r="E14" i="38"/>
  <c r="D14" i="38"/>
  <c r="C14" i="38"/>
  <c r="F13" i="38"/>
  <c r="E13" i="38"/>
  <c r="D13" i="38"/>
  <c r="C13" i="38"/>
  <c r="F12" i="38"/>
  <c r="E12" i="38"/>
  <c r="D12" i="38"/>
  <c r="C12" i="38"/>
  <c r="F11" i="38"/>
  <c r="E11" i="38"/>
  <c r="D11" i="38"/>
  <c r="C11" i="38"/>
  <c r="F5" i="38"/>
  <c r="E34" i="37"/>
  <c r="A34" i="37"/>
  <c r="B32" i="37"/>
  <c r="F26" i="37"/>
  <c r="E26" i="37"/>
  <c r="D26" i="37"/>
  <c r="C26" i="37"/>
  <c r="F25" i="37"/>
  <c r="E25" i="37"/>
  <c r="D25" i="37"/>
  <c r="C25" i="37"/>
  <c r="F24" i="37"/>
  <c r="E24" i="37"/>
  <c r="D24" i="37"/>
  <c r="C24" i="37"/>
  <c r="F23" i="37"/>
  <c r="E23" i="37"/>
  <c r="D23" i="37"/>
  <c r="C23" i="37"/>
  <c r="F22" i="37"/>
  <c r="E22" i="37"/>
  <c r="D22" i="37"/>
  <c r="C22" i="37"/>
  <c r="F21" i="37"/>
  <c r="E21" i="37"/>
  <c r="D21" i="37"/>
  <c r="C21" i="37"/>
  <c r="F20" i="37"/>
  <c r="E20" i="37"/>
  <c r="D20" i="37"/>
  <c r="C20" i="37"/>
  <c r="F19" i="37"/>
  <c r="E19" i="37"/>
  <c r="D19" i="37"/>
  <c r="C19" i="37"/>
  <c r="F18" i="37"/>
  <c r="E18" i="37"/>
  <c r="D18" i="37"/>
  <c r="C18" i="37"/>
  <c r="F17" i="37"/>
  <c r="E17" i="37"/>
  <c r="D17" i="37"/>
  <c r="C17" i="37"/>
  <c r="F16" i="37"/>
  <c r="E16" i="37"/>
  <c r="D16" i="37"/>
  <c r="C16" i="37"/>
  <c r="F15" i="37"/>
  <c r="E15" i="37"/>
  <c r="D15" i="37"/>
  <c r="C15" i="37"/>
  <c r="F14" i="37"/>
  <c r="E14" i="37"/>
  <c r="D14" i="37"/>
  <c r="C14" i="37"/>
  <c r="F13" i="37"/>
  <c r="E13" i="37"/>
  <c r="D13" i="37"/>
  <c r="C13" i="37"/>
  <c r="F12" i="37"/>
  <c r="E12" i="37"/>
  <c r="D12" i="37"/>
  <c r="C12" i="37"/>
  <c r="F11" i="37"/>
  <c r="E11" i="37"/>
  <c r="D11" i="37"/>
  <c r="C11" i="37"/>
  <c r="F5" i="37"/>
  <c r="E34" i="36"/>
  <c r="A34" i="36"/>
  <c r="B32" i="36"/>
  <c r="F26" i="36"/>
  <c r="E26" i="36"/>
  <c r="D26" i="36"/>
  <c r="C26" i="36"/>
  <c r="F25" i="36"/>
  <c r="E25" i="36"/>
  <c r="D25" i="36"/>
  <c r="C25" i="36"/>
  <c r="F24" i="36"/>
  <c r="E24" i="36"/>
  <c r="D24" i="36"/>
  <c r="C24" i="36"/>
  <c r="F23" i="36"/>
  <c r="E23" i="36"/>
  <c r="D23" i="36"/>
  <c r="C23" i="36"/>
  <c r="F22" i="36"/>
  <c r="E22" i="36"/>
  <c r="D22" i="36"/>
  <c r="C22" i="36"/>
  <c r="F21" i="36"/>
  <c r="E21" i="36"/>
  <c r="D21" i="36"/>
  <c r="C21" i="36"/>
  <c r="F20" i="36"/>
  <c r="E20" i="36"/>
  <c r="D20" i="36"/>
  <c r="C20" i="36"/>
  <c r="F19" i="36"/>
  <c r="E19" i="36"/>
  <c r="D19" i="36"/>
  <c r="C19" i="36"/>
  <c r="F18" i="36"/>
  <c r="E18" i="36"/>
  <c r="D18" i="36"/>
  <c r="C18" i="36"/>
  <c r="F17" i="36"/>
  <c r="E17" i="36"/>
  <c r="D17" i="36"/>
  <c r="C17" i="36"/>
  <c r="F16" i="36"/>
  <c r="E16" i="36"/>
  <c r="D16" i="36"/>
  <c r="C16" i="36"/>
  <c r="F15" i="36"/>
  <c r="E15" i="36"/>
  <c r="D15" i="36"/>
  <c r="C15" i="36"/>
  <c r="F14" i="36"/>
  <c r="E14" i="36"/>
  <c r="D14" i="36"/>
  <c r="C14" i="36"/>
  <c r="F13" i="36"/>
  <c r="E13" i="36"/>
  <c r="D13" i="36"/>
  <c r="C13" i="36"/>
  <c r="F12" i="36"/>
  <c r="E12" i="36"/>
  <c r="D12" i="36"/>
  <c r="C12" i="36"/>
  <c r="F11" i="36"/>
  <c r="E11" i="36"/>
  <c r="D11" i="36"/>
  <c r="C11" i="36"/>
  <c r="F5" i="36"/>
  <c r="E42" i="35"/>
  <c r="A42" i="35"/>
  <c r="B40" i="35"/>
  <c r="F34" i="35"/>
  <c r="E34" i="35"/>
  <c r="D34" i="35"/>
  <c r="C34" i="35"/>
  <c r="F33" i="35"/>
  <c r="E33" i="35"/>
  <c r="D33" i="35"/>
  <c r="C33" i="35"/>
  <c r="F32" i="35"/>
  <c r="E32" i="35"/>
  <c r="D32" i="35"/>
  <c r="C32" i="35"/>
  <c r="F31" i="35"/>
  <c r="E31" i="35"/>
  <c r="D31" i="35"/>
  <c r="C31" i="35"/>
  <c r="F30" i="35"/>
  <c r="E30" i="35"/>
  <c r="D30" i="35"/>
  <c r="C30" i="35"/>
  <c r="F29" i="35"/>
  <c r="E29" i="35"/>
  <c r="D29" i="35"/>
  <c r="C29" i="35"/>
  <c r="F28" i="35"/>
  <c r="E28" i="35"/>
  <c r="D28" i="35"/>
  <c r="C28" i="35"/>
  <c r="F27" i="35"/>
  <c r="E27" i="35"/>
  <c r="D27" i="35"/>
  <c r="C27" i="35"/>
  <c r="F26" i="35"/>
  <c r="E26" i="35"/>
  <c r="D26" i="35"/>
  <c r="C26" i="35"/>
  <c r="F25" i="35"/>
  <c r="E25" i="35"/>
  <c r="D25" i="35"/>
  <c r="C25" i="35"/>
  <c r="F24" i="35"/>
  <c r="E24" i="35"/>
  <c r="D24" i="35"/>
  <c r="C24" i="35"/>
  <c r="F23" i="35"/>
  <c r="E23" i="35"/>
  <c r="D23" i="35"/>
  <c r="C23" i="35"/>
  <c r="F22" i="35"/>
  <c r="E22" i="35"/>
  <c r="D22" i="35"/>
  <c r="C22" i="35"/>
  <c r="F21" i="35"/>
  <c r="E21" i="35"/>
  <c r="D21" i="35"/>
  <c r="C21" i="35"/>
  <c r="F20" i="35"/>
  <c r="E20" i="35"/>
  <c r="D20" i="35"/>
  <c r="C20" i="35"/>
  <c r="F19" i="35"/>
  <c r="E19" i="35"/>
  <c r="D19" i="35"/>
  <c r="C19" i="35"/>
  <c r="F18" i="35"/>
  <c r="E18" i="35"/>
  <c r="D18" i="35"/>
  <c r="C18" i="35"/>
  <c r="F17" i="35"/>
  <c r="E17" i="35"/>
  <c r="D17" i="35"/>
  <c r="C17" i="35"/>
  <c r="F16" i="35"/>
  <c r="E16" i="35"/>
  <c r="D16" i="35"/>
  <c r="C16" i="35"/>
  <c r="F15" i="35"/>
  <c r="E15" i="35"/>
  <c r="D15" i="35"/>
  <c r="C15" i="35"/>
  <c r="F14" i="35"/>
  <c r="E14" i="35"/>
  <c r="D14" i="35"/>
  <c r="C14" i="35"/>
  <c r="F13" i="35"/>
  <c r="E13" i="35"/>
  <c r="D13" i="35"/>
  <c r="C13" i="35"/>
  <c r="F12" i="35"/>
  <c r="E12" i="35"/>
  <c r="D12" i="35"/>
  <c r="C12" i="35"/>
  <c r="F11" i="35"/>
  <c r="E11" i="35"/>
  <c r="D11" i="35"/>
  <c r="C11" i="35"/>
  <c r="F5" i="35"/>
  <c r="M9" i="1"/>
  <c r="M13" i="1"/>
  <c r="M12" i="1"/>
  <c r="E42" i="33"/>
  <c r="E34" i="32"/>
  <c r="E42" i="28"/>
  <c r="E34" i="29"/>
  <c r="E42" i="23"/>
  <c r="E34" i="24"/>
  <c r="E42" i="22"/>
  <c r="E34" i="21"/>
  <c r="E42" i="19"/>
  <c r="E34" i="20"/>
  <c r="E42" i="17"/>
  <c r="E34" i="18"/>
  <c r="E42" i="15"/>
  <c r="E34" i="16"/>
  <c r="E42" i="14"/>
  <c r="E34" i="13"/>
  <c r="E42" i="12"/>
  <c r="E34" i="11"/>
  <c r="E42" i="10"/>
  <c r="E34" i="9"/>
  <c r="E42" i="7"/>
  <c r="E34" i="8"/>
  <c r="E42" i="6"/>
  <c r="E34" i="5"/>
  <c r="E30" i="31"/>
  <c r="E30" i="30"/>
  <c r="E30" i="4"/>
  <c r="E28" i="3"/>
  <c r="E28" i="2"/>
  <c r="B40" i="33"/>
  <c r="B40" i="28"/>
  <c r="B40" i="23"/>
  <c r="B40" i="22"/>
  <c r="B40" i="19"/>
  <c r="B40" i="17"/>
  <c r="B40" i="15"/>
  <c r="B40" i="14"/>
  <c r="B40" i="12"/>
  <c r="B40" i="10"/>
  <c r="B32" i="32"/>
  <c r="B32" i="29"/>
  <c r="B32" i="24"/>
  <c r="B32" i="21"/>
  <c r="B32" i="20"/>
  <c r="B32" i="18"/>
  <c r="B32" i="16"/>
  <c r="B32" i="13"/>
  <c r="B32" i="11"/>
  <c r="B32" i="9"/>
  <c r="B40" i="7"/>
  <c r="B40" i="6"/>
  <c r="B32" i="8"/>
  <c r="B32" i="5"/>
  <c r="B28" i="31"/>
  <c r="B28" i="30"/>
  <c r="B28" i="4"/>
  <c r="B26" i="3"/>
  <c r="A42" i="33"/>
  <c r="A34" i="32"/>
  <c r="A42" i="28"/>
  <c r="A34" i="29"/>
  <c r="A42" i="23"/>
  <c r="A34" i="24"/>
  <c r="A42" i="22"/>
  <c r="A34" i="21"/>
  <c r="A42" i="19"/>
  <c r="A34" i="20"/>
  <c r="A42" i="17"/>
  <c r="A34" i="18"/>
  <c r="A42" i="15"/>
  <c r="A34" i="16"/>
  <c r="A42" i="14"/>
  <c r="A34" i="13"/>
  <c r="A42" i="12"/>
  <c r="A34" i="11"/>
  <c r="A42" i="10"/>
  <c r="A34" i="9"/>
  <c r="A42" i="7"/>
  <c r="A34" i="8"/>
  <c r="A42" i="6"/>
  <c r="A34" i="5"/>
  <c r="A30" i="31"/>
  <c r="A30" i="30"/>
  <c r="A30" i="4"/>
  <c r="A28" i="3"/>
  <c r="A28" i="2"/>
  <c r="B26" i="2"/>
  <c r="X1" i="25"/>
  <c r="F5" i="33"/>
  <c r="F5" i="32"/>
  <c r="F5" i="28"/>
  <c r="F5" i="29"/>
  <c r="F5" i="23"/>
  <c r="F5" i="24"/>
  <c r="F5" i="22"/>
  <c r="F5" i="21"/>
  <c r="F5" i="19"/>
  <c r="F5" i="20"/>
  <c r="F5" i="17"/>
  <c r="F5" i="18"/>
  <c r="F5" i="15"/>
  <c r="F5" i="16"/>
  <c r="F5" i="14"/>
  <c r="F5" i="13"/>
  <c r="F5" i="12"/>
  <c r="F5" i="11"/>
  <c r="F5" i="10"/>
  <c r="F5" i="9"/>
  <c r="F5" i="7"/>
  <c r="F5" i="8"/>
  <c r="F5" i="6"/>
  <c r="F5" i="5"/>
  <c r="F5" i="31"/>
  <c r="F5" i="30"/>
  <c r="F5" i="4"/>
  <c r="F5" i="3"/>
  <c r="F5" i="2"/>
  <c r="M1" i="26"/>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1" i="1"/>
  <c r="M10" i="1"/>
  <c r="B6" i="25"/>
  <c r="J6" i="25" s="1"/>
  <c r="B9" i="25"/>
  <c r="M9" i="25" s="1"/>
  <c r="B10" i="25"/>
  <c r="AN10" i="25" s="1"/>
  <c r="B11" i="25"/>
  <c r="K11" i="25" s="1"/>
  <c r="B12" i="25"/>
  <c r="O12" i="25" s="1"/>
  <c r="B13" i="25"/>
  <c r="AP13" i="25" s="1"/>
  <c r="B14" i="25"/>
  <c r="J14" i="25" s="1"/>
  <c r="B15" i="25"/>
  <c r="Q15" i="25" s="1"/>
  <c r="B16" i="25"/>
  <c r="U16" i="25" s="1"/>
  <c r="B17" i="25"/>
  <c r="J17" i="25" s="1"/>
  <c r="B18" i="25"/>
  <c r="R18" i="25" s="1"/>
  <c r="B19" i="25"/>
  <c r="O19" i="25" s="1"/>
  <c r="B20" i="25"/>
  <c r="AE20" i="25" s="1"/>
  <c r="B21" i="25"/>
  <c r="AC21" i="25" s="1"/>
  <c r="B22" i="25"/>
  <c r="AE22" i="25" s="1"/>
  <c r="B23" i="25"/>
  <c r="AB23" i="25" s="1"/>
  <c r="B24" i="25"/>
  <c r="N24" i="25" s="1"/>
  <c r="B25" i="25"/>
  <c r="J25" i="25" s="1"/>
  <c r="B26" i="25"/>
  <c r="T26" i="25" s="1"/>
  <c r="B27" i="25"/>
  <c r="X27" i="25" s="1"/>
  <c r="B28" i="25"/>
  <c r="N28" i="25" s="1"/>
  <c r="B29" i="25"/>
  <c r="R29" i="25" s="1"/>
  <c r="B30" i="25"/>
  <c r="L30" i="25" s="1"/>
  <c r="B31" i="25"/>
  <c r="V31" i="25" s="1"/>
  <c r="B32" i="25"/>
  <c r="AD32" i="25" s="1"/>
  <c r="B33" i="25"/>
  <c r="AC33" i="25" s="1"/>
  <c r="B34" i="25"/>
  <c r="AD34" i="25" s="1"/>
  <c r="B35" i="25"/>
  <c r="AH35" i="25" s="1"/>
  <c r="B36" i="25"/>
  <c r="L36" i="25" s="1"/>
  <c r="B37" i="25"/>
  <c r="W37" i="25" s="1"/>
  <c r="B38" i="25"/>
  <c r="J38" i="25" s="1"/>
  <c r="B39" i="25"/>
  <c r="AB39" i="25" s="1"/>
  <c r="B40" i="25"/>
  <c r="Y40" i="25" s="1"/>
  <c r="B41" i="25"/>
  <c r="AE41" i="25" s="1"/>
  <c r="B42" i="25"/>
  <c r="AF42" i="25" s="1"/>
  <c r="B43" i="25"/>
  <c r="N43" i="25" s="1"/>
  <c r="B44" i="25"/>
  <c r="O44" i="25" s="1"/>
  <c r="B45" i="25"/>
  <c r="R45" i="25" s="1"/>
  <c r="B46" i="25"/>
  <c r="Y46" i="25" s="1"/>
  <c r="B47" i="25"/>
  <c r="AK47" i="25" s="1"/>
  <c r="B48" i="25"/>
  <c r="T48" i="25" s="1"/>
  <c r="B49" i="25"/>
  <c r="N49" i="25" s="1"/>
  <c r="B50" i="25"/>
  <c r="AD50" i="25" s="1"/>
  <c r="B51" i="25"/>
  <c r="L51" i="25" s="1"/>
  <c r="B52" i="25"/>
  <c r="S52" i="25" s="1"/>
  <c r="B53" i="25"/>
  <c r="AG53" i="25" s="1"/>
  <c r="B54" i="25"/>
  <c r="J54" i="25" s="1"/>
  <c r="B55" i="25"/>
  <c r="AD55" i="25" s="1"/>
  <c r="C19" i="2"/>
  <c r="D19" i="2"/>
  <c r="E19" i="2"/>
  <c r="F19" i="2"/>
  <c r="C19" i="3"/>
  <c r="D19" i="3"/>
  <c r="E19" i="3"/>
  <c r="F19" i="3"/>
  <c r="B59" i="1"/>
  <c r="F34" i="33"/>
  <c r="E34" i="33"/>
  <c r="D34" i="33"/>
  <c r="C34" i="33"/>
  <c r="F33" i="33"/>
  <c r="E33" i="33"/>
  <c r="D33" i="33"/>
  <c r="C33" i="33"/>
  <c r="F32" i="33"/>
  <c r="E32" i="33"/>
  <c r="D32" i="33"/>
  <c r="C32" i="33"/>
  <c r="F31" i="33"/>
  <c r="E31" i="33"/>
  <c r="D31" i="33"/>
  <c r="C31" i="33"/>
  <c r="F30" i="33"/>
  <c r="E30" i="33"/>
  <c r="D30" i="33"/>
  <c r="C30" i="33"/>
  <c r="F29" i="33"/>
  <c r="E29" i="33"/>
  <c r="D29" i="33"/>
  <c r="C29" i="33"/>
  <c r="F28" i="33"/>
  <c r="E28" i="33"/>
  <c r="D28" i="33"/>
  <c r="C28" i="33"/>
  <c r="F27" i="33"/>
  <c r="E27" i="33"/>
  <c r="D27" i="33"/>
  <c r="C27" i="33"/>
  <c r="F26" i="33"/>
  <c r="E26" i="33"/>
  <c r="D26" i="33"/>
  <c r="C26" i="33"/>
  <c r="F25" i="33"/>
  <c r="E25" i="33"/>
  <c r="D25" i="33"/>
  <c r="C25" i="33"/>
  <c r="F24" i="33"/>
  <c r="E24" i="33"/>
  <c r="D24" i="33"/>
  <c r="C24" i="33"/>
  <c r="F23" i="33"/>
  <c r="E23" i="33"/>
  <c r="D23" i="33"/>
  <c r="C23" i="33"/>
  <c r="F22" i="33"/>
  <c r="E22" i="33"/>
  <c r="D22" i="33"/>
  <c r="C22" i="33"/>
  <c r="F21" i="33"/>
  <c r="E21" i="33"/>
  <c r="D21" i="33"/>
  <c r="C21" i="33"/>
  <c r="F20" i="33"/>
  <c r="E20" i="33"/>
  <c r="D20" i="33"/>
  <c r="C20" i="33"/>
  <c r="F19" i="33"/>
  <c r="E19" i="33"/>
  <c r="D19" i="33"/>
  <c r="C19" i="33"/>
  <c r="F18" i="33"/>
  <c r="E18" i="33"/>
  <c r="D18" i="33"/>
  <c r="C18" i="33"/>
  <c r="F17" i="33"/>
  <c r="E17" i="33"/>
  <c r="D17" i="33"/>
  <c r="C17" i="33"/>
  <c r="F16" i="33"/>
  <c r="E16" i="33"/>
  <c r="D16" i="33"/>
  <c r="C16" i="33"/>
  <c r="F15" i="33"/>
  <c r="E15" i="33"/>
  <c r="D15" i="33"/>
  <c r="C15" i="33"/>
  <c r="F14" i="33"/>
  <c r="E14" i="33"/>
  <c r="D14" i="33"/>
  <c r="C14" i="33"/>
  <c r="F13" i="33"/>
  <c r="E13" i="33"/>
  <c r="D13" i="33"/>
  <c r="C13" i="33"/>
  <c r="F12" i="33"/>
  <c r="E12" i="33"/>
  <c r="D12" i="33"/>
  <c r="C12" i="33"/>
  <c r="F11" i="33"/>
  <c r="E11" i="33"/>
  <c r="D11" i="33"/>
  <c r="C11" i="33"/>
  <c r="F26" i="32"/>
  <c r="E26" i="32"/>
  <c r="D26" i="32"/>
  <c r="C26" i="32"/>
  <c r="F25" i="32"/>
  <c r="E25" i="32"/>
  <c r="D25" i="32"/>
  <c r="C25" i="32"/>
  <c r="F24" i="32"/>
  <c r="E24" i="32"/>
  <c r="D24" i="32"/>
  <c r="C24" i="32"/>
  <c r="F23" i="32"/>
  <c r="E23" i="32"/>
  <c r="D23" i="32"/>
  <c r="C23" i="32"/>
  <c r="F22" i="32"/>
  <c r="E22" i="32"/>
  <c r="D22" i="32"/>
  <c r="C22" i="32"/>
  <c r="F21" i="32"/>
  <c r="E21" i="32"/>
  <c r="D21" i="32"/>
  <c r="C21" i="32"/>
  <c r="F20" i="32"/>
  <c r="E20" i="32"/>
  <c r="D20" i="32"/>
  <c r="C20" i="32"/>
  <c r="F19" i="32"/>
  <c r="E19" i="32"/>
  <c r="D19" i="32"/>
  <c r="C19" i="32"/>
  <c r="F18" i="32"/>
  <c r="E18" i="32"/>
  <c r="D18" i="32"/>
  <c r="C18" i="32"/>
  <c r="F17" i="32"/>
  <c r="E17" i="32"/>
  <c r="D17" i="32"/>
  <c r="C17" i="32"/>
  <c r="F16" i="32"/>
  <c r="E16" i="32"/>
  <c r="D16" i="32"/>
  <c r="C16" i="32"/>
  <c r="F15" i="32"/>
  <c r="E15" i="32"/>
  <c r="D15" i="32"/>
  <c r="C15" i="32"/>
  <c r="F14" i="32"/>
  <c r="E14" i="32"/>
  <c r="D14" i="32"/>
  <c r="C14" i="32"/>
  <c r="F13" i="32"/>
  <c r="E13" i="32"/>
  <c r="D13" i="32"/>
  <c r="C13" i="32"/>
  <c r="F12" i="32"/>
  <c r="E12" i="32"/>
  <c r="D12" i="32"/>
  <c r="C12" i="32"/>
  <c r="F11" i="32"/>
  <c r="E11" i="32"/>
  <c r="D11" i="32"/>
  <c r="C11" i="32"/>
  <c r="F22" i="31"/>
  <c r="E22" i="31"/>
  <c r="D22" i="31"/>
  <c r="C22" i="31"/>
  <c r="F21" i="31"/>
  <c r="E21" i="31"/>
  <c r="D21" i="31"/>
  <c r="C21" i="31"/>
  <c r="F20" i="31"/>
  <c r="E20" i="31"/>
  <c r="D20" i="31"/>
  <c r="C20" i="31"/>
  <c r="F19" i="31"/>
  <c r="E19" i="31"/>
  <c r="D19" i="31"/>
  <c r="C19" i="31"/>
  <c r="F18" i="31"/>
  <c r="E18" i="31"/>
  <c r="D18" i="31"/>
  <c r="C18" i="31"/>
  <c r="F17" i="31"/>
  <c r="E17" i="31"/>
  <c r="D17" i="31"/>
  <c r="C17" i="31"/>
  <c r="F16" i="31"/>
  <c r="E16" i="31"/>
  <c r="D16" i="31"/>
  <c r="C16" i="31"/>
  <c r="F15" i="31"/>
  <c r="E15" i="31"/>
  <c r="D15" i="31"/>
  <c r="C15" i="31"/>
  <c r="F14" i="31"/>
  <c r="E14" i="31"/>
  <c r="D14" i="31"/>
  <c r="C14" i="31"/>
  <c r="F13" i="31"/>
  <c r="E13" i="31"/>
  <c r="D13" i="31"/>
  <c r="C13" i="31"/>
  <c r="F12" i="31"/>
  <c r="E12" i="31"/>
  <c r="D12" i="31"/>
  <c r="C12" i="31"/>
  <c r="F11" i="31"/>
  <c r="E11" i="31"/>
  <c r="D11" i="31"/>
  <c r="C11" i="31"/>
  <c r="F56" i="25"/>
  <c r="E6" i="25"/>
  <c r="D6" i="25"/>
  <c r="C6" i="25"/>
  <c r="C5" i="25"/>
  <c r="B5" i="25"/>
  <c r="C4" i="25"/>
  <c r="B4" i="25"/>
  <c r="C3" i="25"/>
  <c r="F22" i="30"/>
  <c r="E22" i="30"/>
  <c r="D22" i="30"/>
  <c r="C22" i="30"/>
  <c r="F21" i="30"/>
  <c r="E21" i="30"/>
  <c r="D21" i="30"/>
  <c r="C21" i="30"/>
  <c r="F20" i="30"/>
  <c r="E20" i="30"/>
  <c r="D20" i="30"/>
  <c r="C20" i="30"/>
  <c r="F19" i="30"/>
  <c r="E19" i="30"/>
  <c r="D19" i="30"/>
  <c r="C19" i="30"/>
  <c r="F18" i="30"/>
  <c r="E18" i="30"/>
  <c r="D18" i="30"/>
  <c r="C18" i="30"/>
  <c r="F17" i="30"/>
  <c r="E17" i="30"/>
  <c r="D17" i="30"/>
  <c r="C17" i="30"/>
  <c r="F16" i="30"/>
  <c r="E16" i="30"/>
  <c r="D16" i="30"/>
  <c r="C16" i="30"/>
  <c r="F15" i="30"/>
  <c r="E15" i="30"/>
  <c r="D15" i="30"/>
  <c r="C15" i="30"/>
  <c r="F14" i="30"/>
  <c r="E14" i="30"/>
  <c r="D14" i="30"/>
  <c r="C14" i="30"/>
  <c r="F13" i="30"/>
  <c r="E13" i="30"/>
  <c r="D13" i="30"/>
  <c r="C13" i="30"/>
  <c r="F12" i="30"/>
  <c r="E12" i="30"/>
  <c r="D12" i="30"/>
  <c r="C12" i="30"/>
  <c r="F11" i="30"/>
  <c r="E11" i="30"/>
  <c r="D11" i="30"/>
  <c r="C11" i="30"/>
  <c r="C49" i="25"/>
  <c r="F34" i="28"/>
  <c r="E34" i="28"/>
  <c r="D34" i="28"/>
  <c r="C34" i="28"/>
  <c r="F33" i="28"/>
  <c r="E33" i="28"/>
  <c r="D33" i="28"/>
  <c r="C33" i="28"/>
  <c r="F32" i="28"/>
  <c r="E32" i="28"/>
  <c r="D32" i="28"/>
  <c r="C32" i="28"/>
  <c r="F31" i="28"/>
  <c r="E31" i="28"/>
  <c r="D31" i="28"/>
  <c r="C31" i="28"/>
  <c r="F30" i="28"/>
  <c r="E30" i="28"/>
  <c r="D30" i="28"/>
  <c r="C30" i="28"/>
  <c r="F29" i="28"/>
  <c r="E29" i="28"/>
  <c r="D29" i="28"/>
  <c r="C29" i="28"/>
  <c r="F28" i="28"/>
  <c r="E28" i="28"/>
  <c r="D28" i="28"/>
  <c r="C28" i="28"/>
  <c r="F27" i="28"/>
  <c r="E27" i="28"/>
  <c r="D27" i="28"/>
  <c r="C27" i="28"/>
  <c r="F26" i="28"/>
  <c r="E26" i="28"/>
  <c r="D26" i="28"/>
  <c r="C26" i="28"/>
  <c r="F25" i="28"/>
  <c r="E25" i="28"/>
  <c r="D25" i="28"/>
  <c r="C25" i="28"/>
  <c r="F24" i="28"/>
  <c r="E24" i="28"/>
  <c r="D24" i="28"/>
  <c r="C24" i="28"/>
  <c r="F23" i="28"/>
  <c r="E23" i="28"/>
  <c r="D23" i="28"/>
  <c r="C23" i="28"/>
  <c r="F22" i="28"/>
  <c r="E22" i="28"/>
  <c r="D22" i="28"/>
  <c r="C22" i="28"/>
  <c r="F21" i="28"/>
  <c r="E21" i="28"/>
  <c r="D21" i="28"/>
  <c r="C21" i="28"/>
  <c r="F20" i="28"/>
  <c r="E20" i="28"/>
  <c r="D20" i="28"/>
  <c r="C20" i="28"/>
  <c r="F19" i="28"/>
  <c r="E19" i="28"/>
  <c r="D19" i="28"/>
  <c r="C19" i="28"/>
  <c r="F18" i="28"/>
  <c r="E18" i="28"/>
  <c r="D18" i="28"/>
  <c r="C18" i="28"/>
  <c r="F17" i="28"/>
  <c r="E17" i="28"/>
  <c r="D17" i="28"/>
  <c r="C17" i="28"/>
  <c r="F16" i="28"/>
  <c r="E16" i="28"/>
  <c r="D16" i="28"/>
  <c r="C16" i="28"/>
  <c r="F15" i="28"/>
  <c r="E15" i="28"/>
  <c r="D15" i="28"/>
  <c r="C15" i="28"/>
  <c r="F14" i="28"/>
  <c r="E14" i="28"/>
  <c r="D14" i="28"/>
  <c r="C14" i="28"/>
  <c r="F13" i="28"/>
  <c r="E13" i="28"/>
  <c r="D13" i="28"/>
  <c r="C13" i="28"/>
  <c r="F12" i="28"/>
  <c r="E12" i="28"/>
  <c r="D12" i="28"/>
  <c r="C12" i="28"/>
  <c r="F11" i="28"/>
  <c r="E11" i="28"/>
  <c r="D11" i="28"/>
  <c r="C11" i="28"/>
  <c r="F26" i="29"/>
  <c r="E26" i="29"/>
  <c r="D26" i="29"/>
  <c r="C26" i="29"/>
  <c r="F25" i="29"/>
  <c r="E25" i="29"/>
  <c r="D25" i="29"/>
  <c r="C25" i="29"/>
  <c r="F24" i="29"/>
  <c r="E24" i="29"/>
  <c r="D24" i="29"/>
  <c r="C24" i="29"/>
  <c r="F23" i="29"/>
  <c r="E23" i="29"/>
  <c r="D23" i="29"/>
  <c r="C23" i="29"/>
  <c r="F22" i="29"/>
  <c r="E22" i="29"/>
  <c r="D22" i="29"/>
  <c r="C22" i="29"/>
  <c r="F21" i="29"/>
  <c r="E21" i="29"/>
  <c r="D21" i="29"/>
  <c r="C21" i="29"/>
  <c r="F20" i="29"/>
  <c r="E20" i="29"/>
  <c r="D20" i="29"/>
  <c r="C20" i="29"/>
  <c r="F19" i="29"/>
  <c r="E19" i="29"/>
  <c r="D19" i="29"/>
  <c r="C19" i="29"/>
  <c r="F18" i="29"/>
  <c r="E18" i="29"/>
  <c r="D18" i="29"/>
  <c r="C18" i="29"/>
  <c r="F17" i="29"/>
  <c r="E17" i="29"/>
  <c r="D17" i="29"/>
  <c r="C17" i="29"/>
  <c r="F16" i="29"/>
  <c r="E16" i="29"/>
  <c r="D16" i="29"/>
  <c r="C16" i="29"/>
  <c r="F15" i="29"/>
  <c r="E15" i="29"/>
  <c r="D15" i="29"/>
  <c r="C15" i="29"/>
  <c r="F14" i="29"/>
  <c r="E14" i="29"/>
  <c r="D14" i="29"/>
  <c r="C14" i="29"/>
  <c r="F13" i="29"/>
  <c r="E13" i="29"/>
  <c r="D13" i="29"/>
  <c r="C13" i="29"/>
  <c r="F12" i="29"/>
  <c r="E12" i="29"/>
  <c r="D12" i="29"/>
  <c r="C12" i="29"/>
  <c r="F11" i="29"/>
  <c r="E11" i="29"/>
  <c r="D11" i="29"/>
  <c r="C11" i="29"/>
  <c r="D7" i="25"/>
  <c r="E7" i="25"/>
  <c r="D8" i="25"/>
  <c r="E8" i="25"/>
  <c r="C9" i="25"/>
  <c r="D9" i="25"/>
  <c r="E9" i="25"/>
  <c r="C10" i="25"/>
  <c r="D10" i="25"/>
  <c r="E10" i="25"/>
  <c r="C11" i="25"/>
  <c r="D11" i="25"/>
  <c r="E11" i="25"/>
  <c r="C12" i="25"/>
  <c r="D12" i="25"/>
  <c r="E12" i="25"/>
  <c r="C13" i="25"/>
  <c r="D13" i="25"/>
  <c r="E13" i="25"/>
  <c r="C14" i="25"/>
  <c r="D14" i="25"/>
  <c r="E14" i="25"/>
  <c r="C15" i="25"/>
  <c r="D15" i="25"/>
  <c r="E15" i="25"/>
  <c r="C16" i="25"/>
  <c r="D16" i="25"/>
  <c r="E16" i="25"/>
  <c r="C17" i="25"/>
  <c r="D17" i="25"/>
  <c r="E17" i="25"/>
  <c r="C18" i="25"/>
  <c r="D18" i="25"/>
  <c r="E18" i="25"/>
  <c r="C19" i="25"/>
  <c r="D19" i="25"/>
  <c r="E19" i="25"/>
  <c r="C20" i="25"/>
  <c r="D20" i="25"/>
  <c r="E20" i="25"/>
  <c r="C21" i="25"/>
  <c r="D21" i="25"/>
  <c r="E21" i="25"/>
  <c r="C22" i="25"/>
  <c r="D22" i="25"/>
  <c r="E22" i="25"/>
  <c r="C23" i="25"/>
  <c r="D23" i="25"/>
  <c r="E23" i="25"/>
  <c r="C24" i="25"/>
  <c r="D24" i="25"/>
  <c r="E24" i="25"/>
  <c r="C25" i="25"/>
  <c r="D25" i="25"/>
  <c r="E25" i="25"/>
  <c r="C26" i="25"/>
  <c r="D26" i="25"/>
  <c r="E26" i="25"/>
  <c r="C27" i="25"/>
  <c r="D27" i="25"/>
  <c r="E27" i="25"/>
  <c r="C28" i="25"/>
  <c r="D28" i="25"/>
  <c r="E28" i="25"/>
  <c r="C29" i="25"/>
  <c r="D29" i="25"/>
  <c r="E29" i="25"/>
  <c r="C30" i="25"/>
  <c r="D30" i="25"/>
  <c r="E30" i="25"/>
  <c r="C31" i="25"/>
  <c r="D31" i="25"/>
  <c r="E31" i="25"/>
  <c r="C32" i="25"/>
  <c r="D32" i="25"/>
  <c r="E32" i="25"/>
  <c r="C33" i="25"/>
  <c r="D33" i="25"/>
  <c r="E33" i="25"/>
  <c r="C34" i="25"/>
  <c r="D34" i="25"/>
  <c r="E34" i="25"/>
  <c r="C35" i="25"/>
  <c r="D35" i="25"/>
  <c r="E35" i="25"/>
  <c r="C36" i="25"/>
  <c r="D36" i="25"/>
  <c r="E36" i="25"/>
  <c r="C37" i="25"/>
  <c r="D37" i="25"/>
  <c r="E37" i="25"/>
  <c r="C38" i="25"/>
  <c r="D38" i="25"/>
  <c r="E38" i="25"/>
  <c r="C39" i="25"/>
  <c r="D39" i="25"/>
  <c r="E39" i="25"/>
  <c r="C40" i="25"/>
  <c r="D40" i="25"/>
  <c r="E40" i="25"/>
  <c r="C41" i="25"/>
  <c r="D41" i="25"/>
  <c r="E41" i="25"/>
  <c r="C42" i="25"/>
  <c r="D42" i="25"/>
  <c r="E42" i="25"/>
  <c r="C43" i="25"/>
  <c r="D43" i="25"/>
  <c r="E43" i="25"/>
  <c r="C44" i="25"/>
  <c r="D44" i="25"/>
  <c r="E44" i="25"/>
  <c r="C45" i="25"/>
  <c r="D45" i="25"/>
  <c r="E45" i="25"/>
  <c r="C46" i="25"/>
  <c r="D46" i="25"/>
  <c r="E46" i="25"/>
  <c r="C47" i="25"/>
  <c r="D47" i="25"/>
  <c r="E47" i="25"/>
  <c r="C48" i="25"/>
  <c r="D48" i="25"/>
  <c r="E48" i="25"/>
  <c r="D49" i="25"/>
  <c r="E49" i="25"/>
  <c r="C50" i="25"/>
  <c r="D50" i="25"/>
  <c r="E50" i="25"/>
  <c r="C51" i="25"/>
  <c r="D51" i="25"/>
  <c r="E51" i="25"/>
  <c r="C52" i="25"/>
  <c r="D52" i="25"/>
  <c r="E52" i="25"/>
  <c r="C53" i="25"/>
  <c r="D53" i="25"/>
  <c r="E53" i="25"/>
  <c r="C54" i="25"/>
  <c r="D54" i="25"/>
  <c r="E54" i="25"/>
  <c r="C55" i="25"/>
  <c r="D55" i="25"/>
  <c r="E55" i="25"/>
  <c r="I56" i="25"/>
  <c r="H56" i="25"/>
  <c r="G56" i="25"/>
  <c r="F34" i="23"/>
  <c r="E34" i="23"/>
  <c r="D34" i="23"/>
  <c r="C34" i="23"/>
  <c r="F33" i="23"/>
  <c r="E33" i="23"/>
  <c r="D33" i="23"/>
  <c r="C33" i="23"/>
  <c r="F32" i="23"/>
  <c r="E32" i="23"/>
  <c r="D32" i="23"/>
  <c r="C32" i="23"/>
  <c r="F31" i="23"/>
  <c r="E31" i="23"/>
  <c r="D31" i="23"/>
  <c r="C31" i="23"/>
  <c r="F30" i="23"/>
  <c r="E30" i="23"/>
  <c r="D30" i="23"/>
  <c r="C30" i="23"/>
  <c r="F29" i="23"/>
  <c r="E29" i="23"/>
  <c r="D29" i="23"/>
  <c r="C29" i="23"/>
  <c r="F28" i="23"/>
  <c r="E28" i="23"/>
  <c r="D28" i="23"/>
  <c r="C28" i="23"/>
  <c r="F27" i="23"/>
  <c r="E27" i="23"/>
  <c r="D27" i="23"/>
  <c r="C27" i="23"/>
  <c r="F26" i="23"/>
  <c r="E26" i="23"/>
  <c r="D26" i="23"/>
  <c r="C26" i="23"/>
  <c r="F25" i="23"/>
  <c r="E25" i="23"/>
  <c r="D25" i="23"/>
  <c r="C25" i="23"/>
  <c r="F24" i="23"/>
  <c r="E24" i="23"/>
  <c r="D24" i="23"/>
  <c r="C24" i="23"/>
  <c r="F23" i="23"/>
  <c r="E23" i="23"/>
  <c r="D23" i="23"/>
  <c r="C23" i="23"/>
  <c r="F22" i="23"/>
  <c r="E22" i="23"/>
  <c r="D22" i="23"/>
  <c r="C22" i="23"/>
  <c r="F21" i="23"/>
  <c r="E21" i="23"/>
  <c r="D21" i="23"/>
  <c r="C21" i="23"/>
  <c r="F20" i="23"/>
  <c r="E20" i="23"/>
  <c r="D20" i="23"/>
  <c r="C20" i="23"/>
  <c r="F19" i="23"/>
  <c r="E19" i="23"/>
  <c r="D19" i="23"/>
  <c r="C19" i="23"/>
  <c r="F18" i="23"/>
  <c r="E18" i="23"/>
  <c r="D18" i="23"/>
  <c r="C18" i="23"/>
  <c r="F17" i="23"/>
  <c r="E17" i="23"/>
  <c r="D17" i="23"/>
  <c r="C17" i="23"/>
  <c r="F16" i="23"/>
  <c r="E16" i="23"/>
  <c r="D16" i="23"/>
  <c r="C16" i="23"/>
  <c r="F15" i="23"/>
  <c r="E15" i="23"/>
  <c r="D15" i="23"/>
  <c r="C15" i="23"/>
  <c r="F14" i="23"/>
  <c r="E14" i="23"/>
  <c r="D14" i="23"/>
  <c r="C14" i="23"/>
  <c r="F13" i="23"/>
  <c r="E13" i="23"/>
  <c r="D13" i="23"/>
  <c r="C13" i="23"/>
  <c r="F12" i="23"/>
  <c r="E12" i="23"/>
  <c r="D12" i="23"/>
  <c r="C12" i="23"/>
  <c r="F11" i="23"/>
  <c r="E11" i="23"/>
  <c r="D11" i="23"/>
  <c r="C11" i="23"/>
  <c r="F26" i="24"/>
  <c r="E26" i="24"/>
  <c r="D26" i="24"/>
  <c r="C26" i="24"/>
  <c r="F25" i="24"/>
  <c r="E25" i="24"/>
  <c r="D25" i="24"/>
  <c r="C25" i="24"/>
  <c r="F24" i="24"/>
  <c r="E24" i="24"/>
  <c r="D24" i="24"/>
  <c r="C24" i="24"/>
  <c r="F23" i="24"/>
  <c r="E23" i="24"/>
  <c r="D23" i="24"/>
  <c r="C23" i="24"/>
  <c r="F22" i="24"/>
  <c r="E22" i="24"/>
  <c r="D22" i="24"/>
  <c r="C22" i="24"/>
  <c r="F21" i="24"/>
  <c r="E21" i="24"/>
  <c r="D21" i="24"/>
  <c r="C21" i="24"/>
  <c r="F20" i="24"/>
  <c r="E20" i="24"/>
  <c r="D20" i="24"/>
  <c r="C20" i="24"/>
  <c r="F19" i="24"/>
  <c r="E19" i="24"/>
  <c r="D19" i="24"/>
  <c r="C19" i="24"/>
  <c r="F18" i="24"/>
  <c r="E18" i="24"/>
  <c r="D18" i="24"/>
  <c r="C18" i="24"/>
  <c r="F17" i="24"/>
  <c r="E17" i="24"/>
  <c r="D17" i="24"/>
  <c r="C17" i="24"/>
  <c r="F16" i="24"/>
  <c r="E16" i="24"/>
  <c r="D16" i="24"/>
  <c r="C16" i="24"/>
  <c r="F15" i="24"/>
  <c r="E15" i="24"/>
  <c r="D15" i="24"/>
  <c r="C15" i="24"/>
  <c r="F14" i="24"/>
  <c r="E14" i="24"/>
  <c r="D14" i="24"/>
  <c r="C14" i="24"/>
  <c r="F13" i="24"/>
  <c r="E13" i="24"/>
  <c r="D13" i="24"/>
  <c r="C13" i="24"/>
  <c r="F12" i="24"/>
  <c r="E12" i="24"/>
  <c r="D12" i="24"/>
  <c r="C12" i="24"/>
  <c r="F11" i="24"/>
  <c r="E11" i="24"/>
  <c r="D11" i="24"/>
  <c r="C11" i="24"/>
  <c r="F34" i="22"/>
  <c r="E34" i="22"/>
  <c r="D34" i="22"/>
  <c r="C34" i="22"/>
  <c r="F33" i="22"/>
  <c r="E33" i="22"/>
  <c r="D33" i="22"/>
  <c r="C33" i="22"/>
  <c r="F32" i="22"/>
  <c r="E32" i="22"/>
  <c r="D32" i="22"/>
  <c r="C32" i="22"/>
  <c r="F31" i="22"/>
  <c r="E31" i="22"/>
  <c r="D31" i="22"/>
  <c r="C31" i="22"/>
  <c r="F30" i="22"/>
  <c r="E30" i="22"/>
  <c r="D30" i="22"/>
  <c r="C30" i="22"/>
  <c r="F29" i="22"/>
  <c r="E29" i="22"/>
  <c r="D29" i="22"/>
  <c r="C29" i="22"/>
  <c r="F28" i="22"/>
  <c r="E28" i="22"/>
  <c r="D28" i="22"/>
  <c r="C28" i="22"/>
  <c r="F27" i="22"/>
  <c r="E27" i="22"/>
  <c r="D27" i="22"/>
  <c r="C27" i="22"/>
  <c r="F26" i="22"/>
  <c r="E26" i="22"/>
  <c r="D26" i="22"/>
  <c r="C26" i="22"/>
  <c r="F25" i="22"/>
  <c r="E25" i="22"/>
  <c r="D25" i="22"/>
  <c r="C25" i="22"/>
  <c r="F24" i="22"/>
  <c r="E24" i="22"/>
  <c r="D24" i="22"/>
  <c r="C24" i="22"/>
  <c r="F23" i="22"/>
  <c r="E23" i="22"/>
  <c r="D23" i="22"/>
  <c r="C23" i="22"/>
  <c r="F22" i="22"/>
  <c r="E22" i="22"/>
  <c r="D22" i="22"/>
  <c r="C22" i="22"/>
  <c r="F21" i="22"/>
  <c r="E21" i="22"/>
  <c r="D21" i="22"/>
  <c r="C21" i="22"/>
  <c r="F20" i="22"/>
  <c r="E20" i="22"/>
  <c r="D20" i="22"/>
  <c r="C20" i="22"/>
  <c r="F19" i="22"/>
  <c r="E19" i="22"/>
  <c r="D19" i="22"/>
  <c r="C19" i="22"/>
  <c r="F18" i="22"/>
  <c r="E18" i="22"/>
  <c r="D18" i="22"/>
  <c r="C18" i="22"/>
  <c r="F17" i="22"/>
  <c r="E17" i="22"/>
  <c r="D17" i="22"/>
  <c r="C17" i="22"/>
  <c r="F16" i="22"/>
  <c r="E16" i="22"/>
  <c r="D16" i="22"/>
  <c r="C16" i="22"/>
  <c r="F15" i="22"/>
  <c r="E15" i="22"/>
  <c r="D15" i="22"/>
  <c r="C15" i="22"/>
  <c r="F14" i="22"/>
  <c r="E14" i="22"/>
  <c r="D14" i="22"/>
  <c r="C14" i="22"/>
  <c r="F13" i="22"/>
  <c r="E13" i="22"/>
  <c r="D13" i="22"/>
  <c r="C13" i="22"/>
  <c r="F12" i="22"/>
  <c r="E12" i="22"/>
  <c r="D12" i="22"/>
  <c r="C12" i="22"/>
  <c r="F11" i="22"/>
  <c r="E11" i="22"/>
  <c r="D11" i="22"/>
  <c r="C11" i="22"/>
  <c r="F26" i="21"/>
  <c r="E26" i="21"/>
  <c r="D26" i="21"/>
  <c r="C26" i="21"/>
  <c r="F25" i="21"/>
  <c r="E25" i="21"/>
  <c r="D25" i="21"/>
  <c r="C25" i="21"/>
  <c r="F24" i="21"/>
  <c r="E24" i="21"/>
  <c r="D24" i="21"/>
  <c r="C24" i="21"/>
  <c r="F23" i="21"/>
  <c r="E23" i="21"/>
  <c r="D23" i="21"/>
  <c r="C23" i="21"/>
  <c r="F22" i="21"/>
  <c r="E22" i="21"/>
  <c r="D22" i="21"/>
  <c r="C22" i="21"/>
  <c r="F21" i="21"/>
  <c r="E21" i="21"/>
  <c r="D21" i="21"/>
  <c r="C21" i="21"/>
  <c r="F20" i="21"/>
  <c r="E20" i="21"/>
  <c r="D20" i="21"/>
  <c r="C20" i="21"/>
  <c r="F19" i="21"/>
  <c r="E19" i="21"/>
  <c r="D19" i="21"/>
  <c r="C19" i="21"/>
  <c r="F18" i="21"/>
  <c r="E18" i="21"/>
  <c r="D18" i="21"/>
  <c r="C18" i="21"/>
  <c r="F17" i="21"/>
  <c r="E17" i="21"/>
  <c r="D17" i="21"/>
  <c r="C17" i="21"/>
  <c r="F16" i="21"/>
  <c r="E16" i="21"/>
  <c r="D16" i="21"/>
  <c r="C16" i="21"/>
  <c r="F15" i="21"/>
  <c r="E15" i="21"/>
  <c r="D15" i="21"/>
  <c r="C15" i="21"/>
  <c r="F14" i="21"/>
  <c r="E14" i="21"/>
  <c r="D14" i="21"/>
  <c r="C14" i="21"/>
  <c r="F13" i="21"/>
  <c r="E13" i="21"/>
  <c r="D13" i="21"/>
  <c r="C13" i="21"/>
  <c r="F12" i="21"/>
  <c r="E12" i="21"/>
  <c r="D12" i="21"/>
  <c r="C12" i="21"/>
  <c r="F11" i="21"/>
  <c r="E11" i="21"/>
  <c r="D11" i="21"/>
  <c r="C11" i="21"/>
  <c r="F34" i="19"/>
  <c r="E34" i="19"/>
  <c r="D34" i="19"/>
  <c r="C34" i="19"/>
  <c r="F33" i="19"/>
  <c r="E33" i="19"/>
  <c r="D33" i="19"/>
  <c r="C33" i="19"/>
  <c r="F32" i="19"/>
  <c r="E32" i="19"/>
  <c r="D32" i="19"/>
  <c r="C32" i="19"/>
  <c r="F31" i="19"/>
  <c r="E31" i="19"/>
  <c r="D31" i="19"/>
  <c r="C31" i="19"/>
  <c r="F30" i="19"/>
  <c r="E30" i="19"/>
  <c r="D30" i="19"/>
  <c r="C30" i="19"/>
  <c r="F29" i="19"/>
  <c r="E29" i="19"/>
  <c r="D29" i="19"/>
  <c r="C29" i="19"/>
  <c r="F28" i="19"/>
  <c r="E28" i="19"/>
  <c r="D28" i="19"/>
  <c r="C28" i="19"/>
  <c r="F27" i="19"/>
  <c r="E27" i="19"/>
  <c r="D27" i="19"/>
  <c r="C27" i="19"/>
  <c r="F26" i="19"/>
  <c r="E26" i="19"/>
  <c r="D26" i="19"/>
  <c r="C26" i="19"/>
  <c r="F25" i="19"/>
  <c r="E25" i="19"/>
  <c r="D25" i="19"/>
  <c r="C25" i="19"/>
  <c r="F24" i="19"/>
  <c r="E24" i="19"/>
  <c r="D24" i="19"/>
  <c r="C24" i="19"/>
  <c r="F23" i="19"/>
  <c r="E23" i="19"/>
  <c r="D23" i="19"/>
  <c r="C23" i="19"/>
  <c r="F22" i="19"/>
  <c r="E22" i="19"/>
  <c r="D22" i="19"/>
  <c r="C22" i="19"/>
  <c r="F21" i="19"/>
  <c r="E21" i="19"/>
  <c r="D21" i="19"/>
  <c r="C21" i="19"/>
  <c r="F20" i="19"/>
  <c r="E20" i="19"/>
  <c r="D20" i="19"/>
  <c r="C20" i="19"/>
  <c r="F19" i="19"/>
  <c r="E19" i="19"/>
  <c r="D19" i="19"/>
  <c r="C19" i="19"/>
  <c r="F18" i="19"/>
  <c r="E18" i="19"/>
  <c r="D18" i="19"/>
  <c r="C18" i="19"/>
  <c r="F17" i="19"/>
  <c r="E17" i="19"/>
  <c r="D17" i="19"/>
  <c r="C17" i="19"/>
  <c r="F16" i="19"/>
  <c r="E16" i="19"/>
  <c r="D16" i="19"/>
  <c r="C16" i="19"/>
  <c r="F15" i="19"/>
  <c r="E15" i="19"/>
  <c r="D15" i="19"/>
  <c r="C15" i="19"/>
  <c r="F14" i="19"/>
  <c r="E14" i="19"/>
  <c r="D14" i="19"/>
  <c r="C14" i="19"/>
  <c r="F13" i="19"/>
  <c r="E13" i="19"/>
  <c r="D13" i="19"/>
  <c r="C13" i="19"/>
  <c r="F12" i="19"/>
  <c r="E12" i="19"/>
  <c r="D12" i="19"/>
  <c r="C12" i="19"/>
  <c r="F11" i="19"/>
  <c r="E11" i="19"/>
  <c r="D11" i="19"/>
  <c r="C11" i="19"/>
  <c r="F26" i="20"/>
  <c r="E26" i="20"/>
  <c r="D26" i="20"/>
  <c r="C26" i="20"/>
  <c r="F25" i="20"/>
  <c r="E25" i="20"/>
  <c r="D25" i="20"/>
  <c r="C25" i="20"/>
  <c r="F24" i="20"/>
  <c r="E24" i="20"/>
  <c r="D24" i="20"/>
  <c r="C24" i="20"/>
  <c r="F23" i="20"/>
  <c r="E23" i="20"/>
  <c r="D23" i="20"/>
  <c r="C23" i="20"/>
  <c r="F22" i="20"/>
  <c r="E22" i="20"/>
  <c r="D22" i="20"/>
  <c r="C22" i="20"/>
  <c r="F21" i="20"/>
  <c r="E21" i="20"/>
  <c r="D21" i="20"/>
  <c r="C21" i="20"/>
  <c r="F20" i="20"/>
  <c r="E20" i="20"/>
  <c r="D20" i="20"/>
  <c r="C20" i="20"/>
  <c r="F19" i="20"/>
  <c r="E19" i="20"/>
  <c r="D19" i="20"/>
  <c r="C19" i="20"/>
  <c r="F18" i="20"/>
  <c r="E18" i="20"/>
  <c r="D18" i="20"/>
  <c r="C18" i="20"/>
  <c r="F17" i="20"/>
  <c r="E17" i="20"/>
  <c r="D17" i="20"/>
  <c r="C17" i="20"/>
  <c r="F16" i="20"/>
  <c r="E16" i="20"/>
  <c r="D16" i="20"/>
  <c r="C16" i="20"/>
  <c r="F15" i="20"/>
  <c r="E15" i="20"/>
  <c r="D15" i="20"/>
  <c r="C15" i="20"/>
  <c r="F14" i="20"/>
  <c r="E14" i="20"/>
  <c r="D14" i="20"/>
  <c r="C14" i="20"/>
  <c r="F13" i="20"/>
  <c r="E13" i="20"/>
  <c r="D13" i="20"/>
  <c r="C13" i="20"/>
  <c r="F12" i="20"/>
  <c r="E12" i="20"/>
  <c r="D12" i="20"/>
  <c r="C12" i="20"/>
  <c r="F11" i="20"/>
  <c r="E11" i="20"/>
  <c r="D11" i="20"/>
  <c r="C11" i="20"/>
  <c r="F34" i="17"/>
  <c r="E34" i="17"/>
  <c r="D34" i="17"/>
  <c r="C34" i="17"/>
  <c r="F33" i="17"/>
  <c r="E33" i="17"/>
  <c r="D33" i="17"/>
  <c r="C33" i="17"/>
  <c r="F32" i="17"/>
  <c r="E32" i="17"/>
  <c r="D32" i="17"/>
  <c r="C32" i="17"/>
  <c r="F31" i="17"/>
  <c r="E31" i="17"/>
  <c r="D31" i="17"/>
  <c r="C31" i="17"/>
  <c r="F30" i="17"/>
  <c r="E30" i="17"/>
  <c r="D30" i="17"/>
  <c r="C30" i="17"/>
  <c r="F29" i="17"/>
  <c r="E29" i="17"/>
  <c r="D29" i="17"/>
  <c r="C29" i="17"/>
  <c r="F28" i="17"/>
  <c r="E28" i="17"/>
  <c r="D28" i="17"/>
  <c r="C28" i="17"/>
  <c r="F27" i="17"/>
  <c r="E27" i="17"/>
  <c r="D27" i="17"/>
  <c r="C27" i="17"/>
  <c r="F26" i="17"/>
  <c r="E26" i="17"/>
  <c r="D26" i="17"/>
  <c r="C26" i="17"/>
  <c r="F25" i="17"/>
  <c r="E25" i="17"/>
  <c r="D25" i="17"/>
  <c r="C25" i="17"/>
  <c r="F24" i="17"/>
  <c r="E24" i="17"/>
  <c r="D24" i="17"/>
  <c r="C24" i="17"/>
  <c r="F23" i="17"/>
  <c r="E23" i="17"/>
  <c r="D23" i="17"/>
  <c r="C23" i="17"/>
  <c r="F22" i="17"/>
  <c r="E22" i="17"/>
  <c r="D22" i="17"/>
  <c r="C22" i="17"/>
  <c r="F21" i="17"/>
  <c r="E21" i="17"/>
  <c r="D21" i="17"/>
  <c r="C21" i="17"/>
  <c r="F20" i="17"/>
  <c r="E20" i="17"/>
  <c r="D20" i="17"/>
  <c r="C20" i="17"/>
  <c r="F19" i="17"/>
  <c r="E19" i="17"/>
  <c r="D19" i="17"/>
  <c r="C19" i="17"/>
  <c r="F18" i="17"/>
  <c r="E18" i="17"/>
  <c r="D18" i="17"/>
  <c r="C18" i="17"/>
  <c r="F17" i="17"/>
  <c r="E17" i="17"/>
  <c r="D17" i="17"/>
  <c r="C17" i="17"/>
  <c r="F16" i="17"/>
  <c r="E16" i="17"/>
  <c r="D16" i="17"/>
  <c r="C16" i="17"/>
  <c r="F15" i="17"/>
  <c r="E15" i="17"/>
  <c r="D15" i="17"/>
  <c r="C15" i="17"/>
  <c r="F14" i="17"/>
  <c r="E14" i="17"/>
  <c r="D14" i="17"/>
  <c r="C14" i="17"/>
  <c r="F13" i="17"/>
  <c r="E13" i="17"/>
  <c r="D13" i="17"/>
  <c r="C13" i="17"/>
  <c r="F12" i="17"/>
  <c r="E12" i="17"/>
  <c r="D12" i="17"/>
  <c r="C12" i="17"/>
  <c r="F11" i="17"/>
  <c r="E11" i="17"/>
  <c r="D11" i="17"/>
  <c r="C11" i="17"/>
  <c r="F26" i="18"/>
  <c r="E26" i="18"/>
  <c r="D26" i="18"/>
  <c r="C26" i="18"/>
  <c r="F25" i="18"/>
  <c r="E25" i="18"/>
  <c r="D25" i="18"/>
  <c r="C25" i="18"/>
  <c r="F24" i="18"/>
  <c r="E24" i="18"/>
  <c r="D24" i="18"/>
  <c r="C24" i="18"/>
  <c r="F23" i="18"/>
  <c r="E23" i="18"/>
  <c r="D23" i="18"/>
  <c r="C23" i="18"/>
  <c r="F22" i="18"/>
  <c r="E22" i="18"/>
  <c r="D22" i="18"/>
  <c r="C22" i="18"/>
  <c r="F21" i="18"/>
  <c r="E21" i="18"/>
  <c r="D21" i="18"/>
  <c r="C21" i="18"/>
  <c r="F20" i="18"/>
  <c r="E20" i="18"/>
  <c r="D20" i="18"/>
  <c r="C20" i="18"/>
  <c r="F19" i="18"/>
  <c r="E19" i="18"/>
  <c r="D19" i="18"/>
  <c r="C19" i="18"/>
  <c r="F18" i="18"/>
  <c r="E18" i="18"/>
  <c r="D18" i="18"/>
  <c r="C18" i="18"/>
  <c r="F17" i="18"/>
  <c r="E17" i="18"/>
  <c r="D17" i="18"/>
  <c r="C17" i="18"/>
  <c r="F16" i="18"/>
  <c r="E16" i="18"/>
  <c r="D16" i="18"/>
  <c r="C16" i="18"/>
  <c r="F15" i="18"/>
  <c r="E15" i="18"/>
  <c r="D15" i="18"/>
  <c r="C15" i="18"/>
  <c r="F14" i="18"/>
  <c r="E14" i="18"/>
  <c r="D14" i="18"/>
  <c r="C14" i="18"/>
  <c r="F13" i="18"/>
  <c r="E13" i="18"/>
  <c r="D13" i="18"/>
  <c r="C13" i="18"/>
  <c r="F12" i="18"/>
  <c r="E12" i="18"/>
  <c r="D12" i="18"/>
  <c r="C12" i="18"/>
  <c r="F11" i="18"/>
  <c r="E11" i="18"/>
  <c r="D11" i="18"/>
  <c r="C11" i="18"/>
  <c r="F34" i="15"/>
  <c r="E34" i="15"/>
  <c r="D34" i="15"/>
  <c r="C34" i="15"/>
  <c r="F33" i="15"/>
  <c r="E33" i="15"/>
  <c r="D33" i="15"/>
  <c r="C33" i="15"/>
  <c r="F32" i="15"/>
  <c r="E32" i="15"/>
  <c r="D32" i="15"/>
  <c r="C32" i="15"/>
  <c r="F31" i="15"/>
  <c r="E31" i="15"/>
  <c r="D31" i="15"/>
  <c r="C31" i="15"/>
  <c r="F30" i="15"/>
  <c r="E30" i="15"/>
  <c r="D30" i="15"/>
  <c r="C30" i="15"/>
  <c r="F29" i="15"/>
  <c r="E29" i="15"/>
  <c r="D29" i="15"/>
  <c r="C29" i="15"/>
  <c r="F28" i="15"/>
  <c r="E28" i="15"/>
  <c r="D28" i="15"/>
  <c r="C28" i="15"/>
  <c r="F27" i="15"/>
  <c r="E27" i="15"/>
  <c r="D27" i="15"/>
  <c r="C27" i="15"/>
  <c r="F26" i="15"/>
  <c r="E26" i="15"/>
  <c r="D26" i="15"/>
  <c r="C26" i="15"/>
  <c r="F25" i="15"/>
  <c r="E25" i="15"/>
  <c r="D25" i="15"/>
  <c r="C25" i="15"/>
  <c r="F24" i="15"/>
  <c r="E24" i="15"/>
  <c r="D24" i="15"/>
  <c r="C24" i="15"/>
  <c r="F23" i="15"/>
  <c r="E23" i="15"/>
  <c r="D23" i="15"/>
  <c r="C23" i="15"/>
  <c r="F22" i="15"/>
  <c r="E22" i="15"/>
  <c r="D22" i="15"/>
  <c r="C22" i="15"/>
  <c r="F21" i="15"/>
  <c r="E21" i="15"/>
  <c r="D21" i="15"/>
  <c r="C21" i="15"/>
  <c r="F20" i="15"/>
  <c r="E20" i="15"/>
  <c r="D20" i="15"/>
  <c r="C20" i="15"/>
  <c r="F19" i="15"/>
  <c r="E19" i="15"/>
  <c r="D19" i="15"/>
  <c r="C19" i="15"/>
  <c r="F18" i="15"/>
  <c r="E18" i="15"/>
  <c r="D18" i="15"/>
  <c r="C18" i="15"/>
  <c r="F17" i="15"/>
  <c r="E17" i="15"/>
  <c r="D17" i="15"/>
  <c r="C17" i="15"/>
  <c r="F16" i="15"/>
  <c r="E16" i="15"/>
  <c r="D16" i="15"/>
  <c r="C16" i="15"/>
  <c r="F15" i="15"/>
  <c r="E15" i="15"/>
  <c r="D15" i="15"/>
  <c r="C15" i="15"/>
  <c r="F14" i="15"/>
  <c r="E14" i="15"/>
  <c r="D14" i="15"/>
  <c r="C14" i="15"/>
  <c r="F13" i="15"/>
  <c r="E13" i="15"/>
  <c r="D13" i="15"/>
  <c r="C13" i="15"/>
  <c r="F12" i="15"/>
  <c r="E12" i="15"/>
  <c r="D12" i="15"/>
  <c r="C12" i="15"/>
  <c r="F11" i="15"/>
  <c r="E11" i="15"/>
  <c r="D11" i="15"/>
  <c r="C11" i="15"/>
  <c r="F26" i="16"/>
  <c r="E26" i="16"/>
  <c r="D26" i="16"/>
  <c r="C26" i="16"/>
  <c r="F25" i="16"/>
  <c r="E25" i="16"/>
  <c r="D25" i="16"/>
  <c r="C25" i="16"/>
  <c r="F24" i="16"/>
  <c r="E24" i="16"/>
  <c r="D24" i="16"/>
  <c r="C24" i="16"/>
  <c r="F23" i="16"/>
  <c r="E23" i="16"/>
  <c r="D23" i="16"/>
  <c r="C23" i="16"/>
  <c r="F22" i="16"/>
  <c r="E22" i="16"/>
  <c r="D22" i="16"/>
  <c r="C22" i="16"/>
  <c r="F21" i="16"/>
  <c r="E21" i="16"/>
  <c r="D21" i="16"/>
  <c r="C21" i="16"/>
  <c r="F20" i="16"/>
  <c r="E20" i="16"/>
  <c r="D20" i="16"/>
  <c r="C20" i="16"/>
  <c r="F19" i="16"/>
  <c r="E19" i="16"/>
  <c r="D19" i="16"/>
  <c r="C19" i="16"/>
  <c r="F18" i="16"/>
  <c r="E18" i="16"/>
  <c r="D18" i="16"/>
  <c r="C18" i="16"/>
  <c r="F17" i="16"/>
  <c r="E17" i="16"/>
  <c r="D17" i="16"/>
  <c r="C17" i="16"/>
  <c r="F16" i="16"/>
  <c r="E16" i="16"/>
  <c r="D16" i="16"/>
  <c r="C16" i="16"/>
  <c r="F15" i="16"/>
  <c r="E15" i="16"/>
  <c r="D15" i="16"/>
  <c r="C15" i="16"/>
  <c r="F14" i="16"/>
  <c r="E14" i="16"/>
  <c r="D14" i="16"/>
  <c r="C14" i="16"/>
  <c r="F13" i="16"/>
  <c r="E13" i="16"/>
  <c r="D13" i="16"/>
  <c r="C13" i="16"/>
  <c r="F12" i="16"/>
  <c r="E12" i="16"/>
  <c r="D12" i="16"/>
  <c r="C12" i="16"/>
  <c r="F11" i="16"/>
  <c r="E11" i="16"/>
  <c r="D11" i="16"/>
  <c r="C11" i="16"/>
  <c r="F34" i="14"/>
  <c r="E34" i="14"/>
  <c r="D34" i="14"/>
  <c r="C34" i="14"/>
  <c r="F33" i="14"/>
  <c r="E33" i="14"/>
  <c r="D33" i="14"/>
  <c r="C33" i="14"/>
  <c r="F32" i="14"/>
  <c r="E32" i="14"/>
  <c r="D32" i="14"/>
  <c r="C32" i="14"/>
  <c r="F31" i="14"/>
  <c r="E31" i="14"/>
  <c r="D31" i="14"/>
  <c r="C31" i="14"/>
  <c r="F30" i="14"/>
  <c r="E30" i="14"/>
  <c r="D30" i="14"/>
  <c r="C30" i="14"/>
  <c r="F29" i="14"/>
  <c r="E29" i="14"/>
  <c r="D29" i="14"/>
  <c r="C29" i="14"/>
  <c r="F28" i="14"/>
  <c r="E28" i="14"/>
  <c r="D28" i="14"/>
  <c r="C28" i="14"/>
  <c r="F27" i="14"/>
  <c r="E27" i="14"/>
  <c r="D27" i="14"/>
  <c r="C27" i="14"/>
  <c r="F26" i="14"/>
  <c r="E26" i="14"/>
  <c r="D26" i="14"/>
  <c r="C26" i="14"/>
  <c r="F25" i="14"/>
  <c r="E25" i="14"/>
  <c r="D25" i="14"/>
  <c r="C25" i="14"/>
  <c r="F24" i="14"/>
  <c r="E24" i="14"/>
  <c r="D24" i="14"/>
  <c r="C24" i="14"/>
  <c r="F23" i="14"/>
  <c r="E23" i="14"/>
  <c r="D23" i="14"/>
  <c r="C23" i="14"/>
  <c r="F22" i="14"/>
  <c r="E22" i="14"/>
  <c r="D22" i="14"/>
  <c r="C22" i="14"/>
  <c r="F21" i="14"/>
  <c r="E21" i="14"/>
  <c r="D21" i="14"/>
  <c r="C21" i="14"/>
  <c r="F20" i="14"/>
  <c r="E20" i="14"/>
  <c r="D20" i="14"/>
  <c r="C20" i="14"/>
  <c r="F19" i="14"/>
  <c r="E19" i="14"/>
  <c r="D19" i="14"/>
  <c r="C19" i="14"/>
  <c r="F18" i="14"/>
  <c r="E18" i="14"/>
  <c r="D18" i="14"/>
  <c r="C18" i="14"/>
  <c r="F17" i="14"/>
  <c r="E17" i="14"/>
  <c r="D17" i="14"/>
  <c r="C17" i="14"/>
  <c r="F16" i="14"/>
  <c r="E16" i="14"/>
  <c r="D16" i="14"/>
  <c r="C16" i="14"/>
  <c r="F15" i="14"/>
  <c r="E15" i="14"/>
  <c r="D15" i="14"/>
  <c r="C15" i="14"/>
  <c r="F14" i="14"/>
  <c r="E14" i="14"/>
  <c r="D14" i="14"/>
  <c r="C14" i="14"/>
  <c r="F13" i="14"/>
  <c r="E13" i="14"/>
  <c r="D13" i="14"/>
  <c r="C13" i="14"/>
  <c r="F12" i="14"/>
  <c r="E12" i="14"/>
  <c r="D12" i="14"/>
  <c r="C12" i="14"/>
  <c r="F11" i="14"/>
  <c r="E11" i="14"/>
  <c r="D11" i="14"/>
  <c r="C11" i="14"/>
  <c r="F26" i="13"/>
  <c r="E26" i="13"/>
  <c r="D26" i="13"/>
  <c r="C26" i="13"/>
  <c r="F25" i="13"/>
  <c r="E25" i="13"/>
  <c r="D25" i="13"/>
  <c r="C25" i="13"/>
  <c r="F24" i="13"/>
  <c r="E24" i="13"/>
  <c r="D24" i="13"/>
  <c r="C24" i="13"/>
  <c r="F23" i="13"/>
  <c r="E23" i="13"/>
  <c r="D23" i="13"/>
  <c r="C23" i="13"/>
  <c r="F22" i="13"/>
  <c r="E22" i="13"/>
  <c r="D22" i="13"/>
  <c r="C22" i="13"/>
  <c r="F21" i="13"/>
  <c r="E21" i="13"/>
  <c r="D21" i="13"/>
  <c r="C21" i="13"/>
  <c r="F20" i="13"/>
  <c r="E20" i="13"/>
  <c r="D20" i="13"/>
  <c r="C20" i="13"/>
  <c r="F19" i="13"/>
  <c r="E19" i="13"/>
  <c r="D19" i="13"/>
  <c r="C19" i="13"/>
  <c r="F18" i="13"/>
  <c r="E18" i="13"/>
  <c r="D18" i="13"/>
  <c r="C18" i="13"/>
  <c r="F17" i="13"/>
  <c r="E17" i="13"/>
  <c r="D17" i="13"/>
  <c r="C17" i="13"/>
  <c r="F16" i="13"/>
  <c r="E16" i="13"/>
  <c r="D16" i="13"/>
  <c r="C16" i="13"/>
  <c r="F15" i="13"/>
  <c r="E15" i="13"/>
  <c r="D15" i="13"/>
  <c r="C15" i="13"/>
  <c r="F14" i="13"/>
  <c r="E14" i="13"/>
  <c r="D14" i="13"/>
  <c r="C14" i="13"/>
  <c r="F13" i="13"/>
  <c r="E13" i="13"/>
  <c r="D13" i="13"/>
  <c r="C13" i="13"/>
  <c r="F12" i="13"/>
  <c r="E12" i="13"/>
  <c r="D12" i="13"/>
  <c r="C12" i="13"/>
  <c r="F11" i="13"/>
  <c r="E11" i="13"/>
  <c r="D11" i="13"/>
  <c r="C11" i="13"/>
  <c r="F34" i="12"/>
  <c r="E34" i="12"/>
  <c r="D34" i="12"/>
  <c r="C34" i="12"/>
  <c r="F33" i="12"/>
  <c r="E33" i="12"/>
  <c r="D33" i="12"/>
  <c r="C33" i="12"/>
  <c r="F32" i="12"/>
  <c r="E32" i="12"/>
  <c r="D32" i="12"/>
  <c r="C32" i="12"/>
  <c r="F31" i="12"/>
  <c r="E31" i="12"/>
  <c r="D31" i="12"/>
  <c r="C31" i="12"/>
  <c r="F30" i="12"/>
  <c r="E30" i="12"/>
  <c r="D30" i="12"/>
  <c r="C30" i="12"/>
  <c r="F29" i="12"/>
  <c r="E29" i="12"/>
  <c r="D29" i="12"/>
  <c r="C29" i="12"/>
  <c r="F28" i="12"/>
  <c r="E28" i="12"/>
  <c r="D28" i="12"/>
  <c r="C28" i="12"/>
  <c r="F27" i="12"/>
  <c r="E27" i="12"/>
  <c r="D27" i="12"/>
  <c r="C27" i="12"/>
  <c r="F26" i="12"/>
  <c r="E26" i="12"/>
  <c r="D26" i="12"/>
  <c r="C26" i="12"/>
  <c r="F25" i="12"/>
  <c r="E25" i="12"/>
  <c r="D25" i="12"/>
  <c r="C25" i="12"/>
  <c r="F24" i="12"/>
  <c r="E24" i="12"/>
  <c r="D24" i="12"/>
  <c r="C24" i="12"/>
  <c r="F23" i="12"/>
  <c r="E23" i="12"/>
  <c r="D23" i="12"/>
  <c r="C23" i="12"/>
  <c r="F22" i="12"/>
  <c r="E22" i="12"/>
  <c r="D22" i="12"/>
  <c r="C22" i="12"/>
  <c r="F21" i="12"/>
  <c r="E21" i="12"/>
  <c r="D21" i="12"/>
  <c r="C21" i="12"/>
  <c r="F20" i="12"/>
  <c r="E20" i="12"/>
  <c r="D20" i="12"/>
  <c r="C20" i="12"/>
  <c r="F19" i="12"/>
  <c r="E19" i="12"/>
  <c r="D19" i="12"/>
  <c r="C19" i="12"/>
  <c r="F18" i="12"/>
  <c r="E18" i="12"/>
  <c r="D18" i="12"/>
  <c r="C18" i="12"/>
  <c r="F17" i="12"/>
  <c r="E17" i="12"/>
  <c r="D17" i="12"/>
  <c r="C17" i="12"/>
  <c r="F16" i="12"/>
  <c r="E16" i="12"/>
  <c r="D16" i="12"/>
  <c r="C16" i="12"/>
  <c r="F15" i="12"/>
  <c r="E15" i="12"/>
  <c r="D15" i="12"/>
  <c r="C15" i="12"/>
  <c r="F14" i="12"/>
  <c r="E14" i="12"/>
  <c r="D14" i="12"/>
  <c r="C14" i="12"/>
  <c r="F13" i="12"/>
  <c r="E13" i="12"/>
  <c r="D13" i="12"/>
  <c r="C13" i="12"/>
  <c r="F12" i="12"/>
  <c r="E12" i="12"/>
  <c r="D12" i="12"/>
  <c r="C12" i="12"/>
  <c r="F11" i="12"/>
  <c r="E11" i="12"/>
  <c r="D11" i="12"/>
  <c r="C11" i="12"/>
  <c r="F26" i="11"/>
  <c r="E26" i="11"/>
  <c r="D26" i="11"/>
  <c r="C26" i="11"/>
  <c r="F25" i="11"/>
  <c r="E25" i="11"/>
  <c r="D25" i="11"/>
  <c r="C25" i="11"/>
  <c r="F24" i="11"/>
  <c r="E24" i="11"/>
  <c r="D24" i="11"/>
  <c r="C24" i="11"/>
  <c r="F23" i="11"/>
  <c r="E23" i="11"/>
  <c r="D23" i="11"/>
  <c r="C23" i="11"/>
  <c r="F22" i="11"/>
  <c r="E22" i="11"/>
  <c r="D22" i="11"/>
  <c r="C22" i="11"/>
  <c r="F21" i="11"/>
  <c r="E21" i="11"/>
  <c r="D21" i="11"/>
  <c r="C21" i="11"/>
  <c r="F20" i="11"/>
  <c r="E20" i="11"/>
  <c r="D20" i="11"/>
  <c r="C20" i="11"/>
  <c r="F19" i="11"/>
  <c r="E19" i="11"/>
  <c r="D19" i="11"/>
  <c r="C19" i="11"/>
  <c r="F18" i="11"/>
  <c r="E18" i="11"/>
  <c r="D18" i="11"/>
  <c r="C18" i="11"/>
  <c r="F17" i="11"/>
  <c r="E17" i="11"/>
  <c r="D17" i="11"/>
  <c r="C17" i="11"/>
  <c r="F16" i="11"/>
  <c r="E16" i="11"/>
  <c r="D16" i="11"/>
  <c r="C16" i="11"/>
  <c r="F15" i="11"/>
  <c r="E15" i="11"/>
  <c r="D15" i="11"/>
  <c r="C15" i="11"/>
  <c r="F14" i="11"/>
  <c r="E14" i="11"/>
  <c r="D14" i="11"/>
  <c r="C14" i="11"/>
  <c r="F13" i="11"/>
  <c r="E13" i="11"/>
  <c r="D13" i="11"/>
  <c r="C13" i="11"/>
  <c r="F12" i="11"/>
  <c r="E12" i="11"/>
  <c r="D12" i="11"/>
  <c r="C12" i="11"/>
  <c r="F11" i="11"/>
  <c r="E11" i="11"/>
  <c r="D11" i="11"/>
  <c r="C11" i="11"/>
  <c r="F34" i="10"/>
  <c r="E34" i="10"/>
  <c r="D34" i="10"/>
  <c r="C34" i="10"/>
  <c r="F33" i="10"/>
  <c r="E33" i="10"/>
  <c r="D33" i="10"/>
  <c r="C33" i="10"/>
  <c r="F32" i="10"/>
  <c r="E32" i="10"/>
  <c r="D32" i="10"/>
  <c r="C32" i="10"/>
  <c r="F31" i="10"/>
  <c r="E31" i="10"/>
  <c r="D31" i="10"/>
  <c r="C31" i="10"/>
  <c r="F30" i="10"/>
  <c r="E30" i="10"/>
  <c r="D30" i="10"/>
  <c r="C30" i="10"/>
  <c r="F29" i="10"/>
  <c r="E29" i="10"/>
  <c r="D29" i="10"/>
  <c r="C29" i="10"/>
  <c r="F28" i="10"/>
  <c r="E28" i="10"/>
  <c r="D28" i="10"/>
  <c r="C28" i="10"/>
  <c r="F27" i="10"/>
  <c r="E27" i="10"/>
  <c r="D27" i="10"/>
  <c r="C27" i="10"/>
  <c r="F26" i="10"/>
  <c r="E26" i="10"/>
  <c r="D26" i="10"/>
  <c r="C26" i="10"/>
  <c r="F25" i="10"/>
  <c r="E25" i="10"/>
  <c r="D25" i="10"/>
  <c r="C25" i="10"/>
  <c r="F24" i="10"/>
  <c r="E24" i="10"/>
  <c r="D24" i="10"/>
  <c r="C24" i="10"/>
  <c r="F23" i="10"/>
  <c r="E23" i="10"/>
  <c r="D23" i="10"/>
  <c r="C23" i="10"/>
  <c r="F22" i="10"/>
  <c r="E22" i="10"/>
  <c r="D22" i="10"/>
  <c r="C22" i="10"/>
  <c r="F21" i="10"/>
  <c r="E21" i="10"/>
  <c r="D21" i="10"/>
  <c r="C21" i="10"/>
  <c r="F20" i="10"/>
  <c r="E20" i="10"/>
  <c r="D20" i="10"/>
  <c r="C20" i="10"/>
  <c r="F19" i="10"/>
  <c r="E19" i="10"/>
  <c r="D19" i="10"/>
  <c r="C19" i="10"/>
  <c r="F18" i="10"/>
  <c r="E18" i="10"/>
  <c r="D18" i="10"/>
  <c r="C18" i="10"/>
  <c r="F17" i="10"/>
  <c r="E17" i="10"/>
  <c r="D17" i="10"/>
  <c r="C17" i="10"/>
  <c r="F16" i="10"/>
  <c r="E16" i="10"/>
  <c r="D16" i="10"/>
  <c r="C16" i="10"/>
  <c r="F15" i="10"/>
  <c r="E15" i="10"/>
  <c r="D15" i="10"/>
  <c r="C15" i="10"/>
  <c r="F14" i="10"/>
  <c r="E14" i="10"/>
  <c r="D14" i="10"/>
  <c r="C14" i="10"/>
  <c r="F13" i="10"/>
  <c r="E13" i="10"/>
  <c r="D13" i="10"/>
  <c r="C13" i="10"/>
  <c r="F12" i="10"/>
  <c r="E12" i="10"/>
  <c r="D12" i="10"/>
  <c r="C12" i="10"/>
  <c r="F11" i="10"/>
  <c r="E11" i="10"/>
  <c r="D11" i="10"/>
  <c r="C11" i="10"/>
  <c r="F26" i="9"/>
  <c r="E26" i="9"/>
  <c r="D26" i="9"/>
  <c r="C26" i="9"/>
  <c r="F25" i="9"/>
  <c r="E25" i="9"/>
  <c r="D25" i="9"/>
  <c r="C25" i="9"/>
  <c r="F24" i="9"/>
  <c r="E24" i="9"/>
  <c r="D24" i="9"/>
  <c r="C24" i="9"/>
  <c r="F23" i="9"/>
  <c r="E23" i="9"/>
  <c r="D23" i="9"/>
  <c r="C23" i="9"/>
  <c r="F22" i="9"/>
  <c r="E22" i="9"/>
  <c r="D22" i="9"/>
  <c r="C22" i="9"/>
  <c r="F21" i="9"/>
  <c r="E21" i="9"/>
  <c r="D21" i="9"/>
  <c r="C21" i="9"/>
  <c r="F20" i="9"/>
  <c r="E20" i="9"/>
  <c r="D20" i="9"/>
  <c r="C20" i="9"/>
  <c r="F19" i="9"/>
  <c r="E19" i="9"/>
  <c r="D19" i="9"/>
  <c r="C19" i="9"/>
  <c r="F18" i="9"/>
  <c r="E18" i="9"/>
  <c r="D18" i="9"/>
  <c r="C18" i="9"/>
  <c r="F17" i="9"/>
  <c r="E17" i="9"/>
  <c r="D17" i="9"/>
  <c r="C17" i="9"/>
  <c r="F16" i="9"/>
  <c r="E16" i="9"/>
  <c r="D16" i="9"/>
  <c r="C16" i="9"/>
  <c r="F15" i="9"/>
  <c r="E15" i="9"/>
  <c r="D15" i="9"/>
  <c r="C15" i="9"/>
  <c r="F14" i="9"/>
  <c r="E14" i="9"/>
  <c r="D14" i="9"/>
  <c r="C14" i="9"/>
  <c r="F13" i="9"/>
  <c r="E13" i="9"/>
  <c r="D13" i="9"/>
  <c r="C13" i="9"/>
  <c r="F12" i="9"/>
  <c r="E12" i="9"/>
  <c r="D12" i="9"/>
  <c r="C12" i="9"/>
  <c r="F11" i="9"/>
  <c r="E11" i="9"/>
  <c r="D11" i="9"/>
  <c r="C11" i="9"/>
  <c r="F34" i="7"/>
  <c r="E34" i="7"/>
  <c r="D34" i="7"/>
  <c r="C34" i="7"/>
  <c r="F33" i="7"/>
  <c r="E33" i="7"/>
  <c r="D33" i="7"/>
  <c r="C33" i="7"/>
  <c r="F32" i="7"/>
  <c r="E32" i="7"/>
  <c r="D32" i="7"/>
  <c r="C32" i="7"/>
  <c r="F31" i="7"/>
  <c r="E31" i="7"/>
  <c r="D31" i="7"/>
  <c r="C31" i="7"/>
  <c r="F30" i="7"/>
  <c r="E30" i="7"/>
  <c r="D30" i="7"/>
  <c r="C30" i="7"/>
  <c r="F29" i="7"/>
  <c r="E29" i="7"/>
  <c r="D29" i="7"/>
  <c r="C29" i="7"/>
  <c r="F28" i="7"/>
  <c r="E28" i="7"/>
  <c r="D28" i="7"/>
  <c r="C28" i="7"/>
  <c r="F27" i="7"/>
  <c r="E27" i="7"/>
  <c r="D27" i="7"/>
  <c r="C27" i="7"/>
  <c r="F26" i="7"/>
  <c r="E26" i="7"/>
  <c r="D26" i="7"/>
  <c r="C26" i="7"/>
  <c r="F25" i="7"/>
  <c r="E25" i="7"/>
  <c r="D25" i="7"/>
  <c r="C25" i="7"/>
  <c r="F24" i="7"/>
  <c r="E24" i="7"/>
  <c r="D24" i="7"/>
  <c r="C24" i="7"/>
  <c r="F23" i="7"/>
  <c r="E23" i="7"/>
  <c r="D23" i="7"/>
  <c r="C23" i="7"/>
  <c r="F22" i="7"/>
  <c r="E22" i="7"/>
  <c r="D22" i="7"/>
  <c r="C22" i="7"/>
  <c r="F21" i="7"/>
  <c r="E21" i="7"/>
  <c r="D21" i="7"/>
  <c r="C21" i="7"/>
  <c r="F20" i="7"/>
  <c r="E20" i="7"/>
  <c r="D20" i="7"/>
  <c r="C20" i="7"/>
  <c r="F19" i="7"/>
  <c r="E19" i="7"/>
  <c r="D19" i="7"/>
  <c r="C19" i="7"/>
  <c r="F18" i="7"/>
  <c r="E18" i="7"/>
  <c r="D18" i="7"/>
  <c r="C18" i="7"/>
  <c r="F17" i="7"/>
  <c r="E17" i="7"/>
  <c r="D17" i="7"/>
  <c r="C17" i="7"/>
  <c r="F16" i="7"/>
  <c r="E16" i="7"/>
  <c r="D16" i="7"/>
  <c r="C16" i="7"/>
  <c r="F15" i="7"/>
  <c r="E15" i="7"/>
  <c r="D15" i="7"/>
  <c r="C15" i="7"/>
  <c r="F14" i="7"/>
  <c r="E14" i="7"/>
  <c r="D14" i="7"/>
  <c r="C14" i="7"/>
  <c r="F13" i="7"/>
  <c r="E13" i="7"/>
  <c r="D13" i="7"/>
  <c r="C13" i="7"/>
  <c r="F12" i="7"/>
  <c r="E12" i="7"/>
  <c r="D12" i="7"/>
  <c r="C12" i="7"/>
  <c r="F11" i="7"/>
  <c r="E11" i="7"/>
  <c r="D11" i="7"/>
  <c r="C11" i="7"/>
  <c r="F26" i="8"/>
  <c r="E26" i="8"/>
  <c r="D26" i="8"/>
  <c r="C26" i="8"/>
  <c r="F25" i="8"/>
  <c r="E25" i="8"/>
  <c r="D25" i="8"/>
  <c r="C25" i="8"/>
  <c r="F24" i="8"/>
  <c r="E24" i="8"/>
  <c r="D24" i="8"/>
  <c r="C24" i="8"/>
  <c r="F23" i="8"/>
  <c r="E23" i="8"/>
  <c r="D23" i="8"/>
  <c r="C23" i="8"/>
  <c r="F22" i="8"/>
  <c r="E22" i="8"/>
  <c r="D22" i="8"/>
  <c r="C22" i="8"/>
  <c r="F21" i="8"/>
  <c r="E21" i="8"/>
  <c r="D21" i="8"/>
  <c r="C21" i="8"/>
  <c r="F20" i="8"/>
  <c r="E20" i="8"/>
  <c r="D20" i="8"/>
  <c r="C20" i="8"/>
  <c r="F19" i="8"/>
  <c r="E19" i="8"/>
  <c r="D19" i="8"/>
  <c r="C19" i="8"/>
  <c r="F18" i="8"/>
  <c r="E18" i="8"/>
  <c r="D18" i="8"/>
  <c r="C18" i="8"/>
  <c r="F17" i="8"/>
  <c r="E17" i="8"/>
  <c r="D17" i="8"/>
  <c r="C17" i="8"/>
  <c r="F16" i="8"/>
  <c r="E16" i="8"/>
  <c r="D16" i="8"/>
  <c r="C16" i="8"/>
  <c r="F15" i="8"/>
  <c r="E15" i="8"/>
  <c r="D15" i="8"/>
  <c r="C15" i="8"/>
  <c r="F14" i="8"/>
  <c r="E14" i="8"/>
  <c r="D14" i="8"/>
  <c r="C14" i="8"/>
  <c r="F13" i="8"/>
  <c r="E13" i="8"/>
  <c r="D13" i="8"/>
  <c r="C13" i="8"/>
  <c r="F12" i="8"/>
  <c r="E12" i="8"/>
  <c r="D12" i="8"/>
  <c r="C12" i="8"/>
  <c r="F11" i="8"/>
  <c r="E11" i="8"/>
  <c r="D11" i="8"/>
  <c r="C11" i="8"/>
  <c r="C13" i="6"/>
  <c r="D13" i="6"/>
  <c r="E13" i="6"/>
  <c r="F13" i="6"/>
  <c r="C14" i="6"/>
  <c r="D14" i="6"/>
  <c r="E14" i="6"/>
  <c r="F14" i="6"/>
  <c r="C15" i="6"/>
  <c r="D15" i="6"/>
  <c r="E15" i="6"/>
  <c r="F15" i="6"/>
  <c r="C16" i="6"/>
  <c r="D16" i="6"/>
  <c r="E16" i="6"/>
  <c r="F16" i="6"/>
  <c r="C17" i="6"/>
  <c r="D17" i="6"/>
  <c r="E17" i="6"/>
  <c r="F17" i="6"/>
  <c r="C18" i="6"/>
  <c r="D18" i="6"/>
  <c r="E18" i="6"/>
  <c r="F18" i="6"/>
  <c r="C19" i="6"/>
  <c r="D19" i="6"/>
  <c r="E19" i="6"/>
  <c r="F19" i="6"/>
  <c r="C20" i="6"/>
  <c r="D20" i="6"/>
  <c r="E20" i="6"/>
  <c r="F20" i="6"/>
  <c r="C21" i="6"/>
  <c r="D21" i="6"/>
  <c r="E21" i="6"/>
  <c r="F21" i="6"/>
  <c r="C22" i="6"/>
  <c r="D22" i="6"/>
  <c r="E22" i="6"/>
  <c r="F22" i="6"/>
  <c r="C23" i="6"/>
  <c r="D23" i="6"/>
  <c r="E23" i="6"/>
  <c r="F23" i="6"/>
  <c r="C24" i="6"/>
  <c r="D24" i="6"/>
  <c r="E24" i="6"/>
  <c r="F24" i="6"/>
  <c r="C25" i="6"/>
  <c r="D25" i="6"/>
  <c r="E25" i="6"/>
  <c r="F25" i="6"/>
  <c r="C26" i="6"/>
  <c r="D26" i="6"/>
  <c r="E26" i="6"/>
  <c r="F26" i="6"/>
  <c r="C27" i="6"/>
  <c r="D27" i="6"/>
  <c r="E27" i="6"/>
  <c r="F27" i="6"/>
  <c r="C28" i="6"/>
  <c r="D28" i="6"/>
  <c r="E28" i="6"/>
  <c r="F28" i="6"/>
  <c r="C29" i="6"/>
  <c r="D29" i="6"/>
  <c r="E29" i="6"/>
  <c r="F29" i="6"/>
  <c r="C30" i="6"/>
  <c r="D30" i="6"/>
  <c r="E30" i="6"/>
  <c r="F30" i="6"/>
  <c r="C31" i="6"/>
  <c r="D31" i="6"/>
  <c r="E31" i="6"/>
  <c r="F31" i="6"/>
  <c r="C32" i="6"/>
  <c r="D32" i="6"/>
  <c r="E32" i="6"/>
  <c r="F32" i="6"/>
  <c r="C33" i="6"/>
  <c r="D33" i="6"/>
  <c r="E33" i="6"/>
  <c r="F33" i="6"/>
  <c r="C34" i="6"/>
  <c r="D34" i="6"/>
  <c r="E34" i="6"/>
  <c r="F34" i="6"/>
  <c r="F12" i="6"/>
  <c r="E12" i="6"/>
  <c r="D12" i="6"/>
  <c r="C12" i="6"/>
  <c r="F11" i="6"/>
  <c r="E11" i="6"/>
  <c r="D11" i="6"/>
  <c r="C11" i="6"/>
  <c r="C13" i="5"/>
  <c r="D13" i="5"/>
  <c r="E13" i="5"/>
  <c r="F13" i="5"/>
  <c r="C14" i="5"/>
  <c r="D14" i="5"/>
  <c r="E14" i="5"/>
  <c r="F14" i="5"/>
  <c r="C15" i="5"/>
  <c r="D15" i="5"/>
  <c r="E15" i="5"/>
  <c r="F15" i="5"/>
  <c r="C16" i="5"/>
  <c r="D16" i="5"/>
  <c r="E16" i="5"/>
  <c r="F16" i="5"/>
  <c r="C17" i="5"/>
  <c r="D17" i="5"/>
  <c r="E17" i="5"/>
  <c r="F17" i="5"/>
  <c r="C18" i="5"/>
  <c r="D18" i="5"/>
  <c r="E18" i="5"/>
  <c r="F18" i="5"/>
  <c r="C19" i="5"/>
  <c r="D19" i="5"/>
  <c r="E19" i="5"/>
  <c r="F19" i="5"/>
  <c r="C20" i="5"/>
  <c r="D20" i="5"/>
  <c r="E20" i="5"/>
  <c r="F20" i="5"/>
  <c r="C21" i="5"/>
  <c r="D21" i="5"/>
  <c r="E21" i="5"/>
  <c r="F21" i="5"/>
  <c r="C22" i="5"/>
  <c r="D22" i="5"/>
  <c r="E22" i="5"/>
  <c r="F22" i="5"/>
  <c r="C23" i="5"/>
  <c r="D23" i="5"/>
  <c r="E23" i="5"/>
  <c r="F23" i="5"/>
  <c r="C24" i="5"/>
  <c r="D24" i="5"/>
  <c r="E24" i="5"/>
  <c r="F24" i="5"/>
  <c r="C25" i="5"/>
  <c r="D25" i="5"/>
  <c r="E25" i="5"/>
  <c r="F25" i="5"/>
  <c r="C26" i="5"/>
  <c r="D26" i="5"/>
  <c r="E26" i="5"/>
  <c r="F26" i="5"/>
  <c r="F12" i="5"/>
  <c r="E12" i="5"/>
  <c r="D12" i="5"/>
  <c r="C12" i="5"/>
  <c r="F11" i="5"/>
  <c r="E11" i="5"/>
  <c r="D11" i="5"/>
  <c r="C11" i="5"/>
  <c r="C14" i="4"/>
  <c r="D14" i="4"/>
  <c r="E14" i="4"/>
  <c r="F14" i="4"/>
  <c r="C15" i="4"/>
  <c r="D15" i="4"/>
  <c r="E15" i="4"/>
  <c r="F15" i="4"/>
  <c r="C16" i="4"/>
  <c r="D16" i="4"/>
  <c r="E16" i="4"/>
  <c r="F16" i="4"/>
  <c r="C17" i="4"/>
  <c r="D17" i="4"/>
  <c r="E17" i="4"/>
  <c r="F17" i="4"/>
  <c r="C18" i="4"/>
  <c r="D18" i="4"/>
  <c r="E18" i="4"/>
  <c r="F18" i="4"/>
  <c r="C19" i="4"/>
  <c r="D19" i="4"/>
  <c r="E19" i="4"/>
  <c r="F19" i="4"/>
  <c r="C20" i="4"/>
  <c r="D20" i="4"/>
  <c r="E20" i="4"/>
  <c r="F20" i="4"/>
  <c r="C21" i="4"/>
  <c r="D21" i="4"/>
  <c r="E21" i="4"/>
  <c r="F21" i="4"/>
  <c r="C22" i="4"/>
  <c r="D22" i="4"/>
  <c r="E22" i="4"/>
  <c r="F22" i="4"/>
  <c r="F13" i="4"/>
  <c r="E13" i="4"/>
  <c r="D13" i="4"/>
  <c r="C13" i="4"/>
  <c r="F12" i="4"/>
  <c r="E12" i="4"/>
  <c r="D12" i="4"/>
  <c r="C12" i="4"/>
  <c r="F11" i="4"/>
  <c r="E11" i="4"/>
  <c r="D11" i="4"/>
  <c r="C11" i="4"/>
  <c r="F20" i="3"/>
  <c r="E20" i="3"/>
  <c r="D20" i="3"/>
  <c r="C20" i="3"/>
  <c r="F18" i="3"/>
  <c r="E18" i="3"/>
  <c r="D18" i="3"/>
  <c r="C18" i="3"/>
  <c r="F17" i="3"/>
  <c r="E17" i="3"/>
  <c r="D17" i="3"/>
  <c r="C17" i="3"/>
  <c r="F16" i="3"/>
  <c r="E16" i="3"/>
  <c r="D16" i="3"/>
  <c r="C16" i="3"/>
  <c r="F15" i="3"/>
  <c r="E15" i="3"/>
  <c r="D15" i="3"/>
  <c r="C15" i="3"/>
  <c r="F14" i="3"/>
  <c r="E14" i="3"/>
  <c r="D14" i="3"/>
  <c r="C14" i="3"/>
  <c r="F13" i="3"/>
  <c r="E13" i="3"/>
  <c r="D13" i="3"/>
  <c r="C13" i="3"/>
  <c r="F12" i="3"/>
  <c r="E12" i="3"/>
  <c r="D12" i="3"/>
  <c r="C12" i="3"/>
  <c r="F11" i="3"/>
  <c r="E11" i="3"/>
  <c r="D11" i="3"/>
  <c r="C11" i="3"/>
  <c r="C14" i="2"/>
  <c r="D14" i="2"/>
  <c r="E14" i="2"/>
  <c r="F14" i="2"/>
  <c r="C15" i="2"/>
  <c r="D15" i="2"/>
  <c r="E15" i="2"/>
  <c r="F15" i="2"/>
  <c r="C16" i="2"/>
  <c r="D16" i="2"/>
  <c r="E16" i="2"/>
  <c r="F16" i="2"/>
  <c r="C17" i="2"/>
  <c r="D17" i="2"/>
  <c r="E17" i="2"/>
  <c r="F17" i="2"/>
  <c r="C18" i="2"/>
  <c r="D18" i="2"/>
  <c r="E18" i="2"/>
  <c r="F18" i="2"/>
  <c r="C20" i="2"/>
  <c r="D20" i="2"/>
  <c r="E20" i="2"/>
  <c r="F20" i="2"/>
  <c r="C11" i="2"/>
  <c r="D11" i="2"/>
  <c r="E11" i="2"/>
  <c r="F11" i="2"/>
  <c r="C12" i="2"/>
  <c r="D12" i="2"/>
  <c r="E12" i="2"/>
  <c r="F12" i="2"/>
  <c r="F13" i="2"/>
  <c r="E13" i="2"/>
  <c r="D13" i="2"/>
  <c r="C13" i="2"/>
  <c r="AN18" i="25" l="1"/>
  <c r="AN19" i="25"/>
  <c r="AN30" i="25"/>
  <c r="AN50" i="25"/>
  <c r="AN51" i="25"/>
  <c r="AN52" i="25"/>
  <c r="AO16" i="25"/>
  <c r="AO35" i="25"/>
  <c r="AO36" i="25"/>
  <c r="AM13" i="25"/>
  <c r="AO48" i="25"/>
  <c r="AM20" i="25"/>
  <c r="AO49" i="25"/>
  <c r="AM21" i="25"/>
  <c r="AP16" i="25"/>
  <c r="AM29" i="25"/>
  <c r="AP21" i="25"/>
  <c r="AM30" i="25"/>
  <c r="AP32" i="25"/>
  <c r="AM46" i="25"/>
  <c r="AP33" i="25"/>
  <c r="AN14" i="25"/>
  <c r="AP34" i="25"/>
  <c r="AP22" i="25"/>
  <c r="AM22" i="25"/>
  <c r="AM23" i="25"/>
  <c r="AN20" i="25"/>
  <c r="AN21" i="25"/>
  <c r="AM36" i="25"/>
  <c r="AN22" i="25"/>
  <c r="AO50" i="25"/>
  <c r="AP36" i="25"/>
  <c r="AM37" i="25"/>
  <c r="AN23" i="25"/>
  <c r="AO17" i="25"/>
  <c r="AO51" i="25"/>
  <c r="AP37" i="25"/>
  <c r="AM38" i="25"/>
  <c r="AO18" i="25"/>
  <c r="AO52" i="25"/>
  <c r="AP38" i="25"/>
  <c r="AM39" i="25"/>
  <c r="AN34" i="25"/>
  <c r="AO19" i="25"/>
  <c r="AO53" i="25"/>
  <c r="AP48" i="25"/>
  <c r="AN6" i="25"/>
  <c r="AM45" i="25"/>
  <c r="AN35" i="25"/>
  <c r="AO20" i="25"/>
  <c r="AO54" i="25"/>
  <c r="AP49" i="25"/>
  <c r="AN7" i="25"/>
  <c r="AO37" i="25"/>
  <c r="AN53" i="25"/>
  <c r="AO38" i="25"/>
  <c r="AN54" i="25"/>
  <c r="AN55" i="25"/>
  <c r="AP35" i="25"/>
  <c r="AO6" i="25"/>
  <c r="AN36" i="25"/>
  <c r="AO21" i="25"/>
  <c r="AP50" i="25"/>
  <c r="AP6" i="25"/>
  <c r="AM52" i="25"/>
  <c r="AN37" i="25"/>
  <c r="AO22" i="25"/>
  <c r="AP17" i="25"/>
  <c r="AP51" i="25"/>
  <c r="AM7" i="25"/>
  <c r="AM53" i="25"/>
  <c r="AN38" i="25"/>
  <c r="AO32" i="25"/>
  <c r="AP18" i="25"/>
  <c r="AP52" i="25"/>
  <c r="AM54" i="25"/>
  <c r="AN39" i="25"/>
  <c r="AO33" i="25"/>
  <c r="AP19" i="25"/>
  <c r="AP53" i="25"/>
  <c r="AM14" i="25"/>
  <c r="AM55" i="25"/>
  <c r="AN46" i="25"/>
  <c r="AO34" i="25"/>
  <c r="AP20" i="25"/>
  <c r="AP54" i="25"/>
  <c r="AM8" i="25"/>
  <c r="AM40" i="25"/>
  <c r="AP55" i="25"/>
  <c r="AP40" i="25"/>
  <c r="AM12" i="25"/>
  <c r="AM28" i="25"/>
  <c r="AM44" i="25"/>
  <c r="AN11" i="25"/>
  <c r="AN27" i="25"/>
  <c r="AN43" i="25"/>
  <c r="AO9" i="25"/>
  <c r="AO25" i="25"/>
  <c r="AO41" i="25"/>
  <c r="AP9" i="25"/>
  <c r="AP25" i="25"/>
  <c r="AP41" i="25"/>
  <c r="AN12" i="25"/>
  <c r="AN28" i="25"/>
  <c r="AN44" i="25"/>
  <c r="AO10" i="25"/>
  <c r="AO26" i="25"/>
  <c r="AO42" i="25"/>
  <c r="AP10" i="25"/>
  <c r="AP26" i="25"/>
  <c r="AP42" i="25"/>
  <c r="AN13" i="25"/>
  <c r="AN29" i="25"/>
  <c r="AN45" i="25"/>
  <c r="AO11" i="25"/>
  <c r="AO27" i="25"/>
  <c r="AO43" i="25"/>
  <c r="AP11" i="25"/>
  <c r="AP27" i="25"/>
  <c r="AP43" i="25"/>
  <c r="AM15" i="25"/>
  <c r="AM31" i="25"/>
  <c r="AM47" i="25"/>
  <c r="AO12" i="25"/>
  <c r="AO28" i="25"/>
  <c r="AO44" i="25"/>
  <c r="AP12" i="25"/>
  <c r="AP28" i="25"/>
  <c r="AP44" i="25"/>
  <c r="AM16" i="25"/>
  <c r="AM32" i="25"/>
  <c r="AM48" i="25"/>
  <c r="AN15" i="25"/>
  <c r="AN31" i="25"/>
  <c r="AN47" i="25"/>
  <c r="AO13" i="25"/>
  <c r="AO29" i="25"/>
  <c r="AO45" i="25"/>
  <c r="AP29" i="25"/>
  <c r="AP45" i="25"/>
  <c r="AM17" i="25"/>
  <c r="AM33" i="25"/>
  <c r="AM49" i="25"/>
  <c r="AN16" i="25"/>
  <c r="AN32" i="25"/>
  <c r="AN48" i="25"/>
  <c r="AO14" i="25"/>
  <c r="AO30" i="25"/>
  <c r="AO46" i="25"/>
  <c r="AP14" i="25"/>
  <c r="AP30" i="25"/>
  <c r="AP46" i="25"/>
  <c r="AM24" i="25"/>
  <c r="AM25" i="25"/>
  <c r="AN8" i="25"/>
  <c r="AN40" i="25"/>
  <c r="AM10" i="25"/>
  <c r="AN9" i="25"/>
  <c r="AP7" i="25"/>
  <c r="AO55" i="25"/>
  <c r="AP39" i="25"/>
  <c r="AM27" i="25"/>
  <c r="AN42" i="25"/>
  <c r="AM18" i="25"/>
  <c r="AM34" i="25"/>
  <c r="AM50" i="25"/>
  <c r="AN17" i="25"/>
  <c r="AN33" i="25"/>
  <c r="AN49" i="25"/>
  <c r="AO15" i="25"/>
  <c r="AO31" i="25"/>
  <c r="AO47" i="25"/>
  <c r="AP15" i="25"/>
  <c r="AP31" i="25"/>
  <c r="AP47" i="25"/>
  <c r="AM9" i="25"/>
  <c r="AM41" i="25"/>
  <c r="AN24" i="25"/>
  <c r="AO7" i="25"/>
  <c r="AM26" i="25"/>
  <c r="AM42" i="25"/>
  <c r="AN25" i="25"/>
  <c r="AN41" i="25"/>
  <c r="AO23" i="25"/>
  <c r="AO39" i="25"/>
  <c r="AP23" i="25"/>
  <c r="AM11" i="25"/>
  <c r="AM43" i="25"/>
  <c r="AN26" i="25"/>
  <c r="AO8" i="25"/>
  <c r="AO24" i="25"/>
  <c r="AO40" i="25"/>
  <c r="AP8" i="25"/>
  <c r="AP24" i="25"/>
  <c r="AM6" i="25"/>
  <c r="AM19" i="25"/>
  <c r="AM35" i="25"/>
  <c r="AM51" i="25"/>
  <c r="AA47" i="25"/>
  <c r="X31" i="25"/>
  <c r="Z35" i="25"/>
  <c r="Z31" i="25"/>
  <c r="S31" i="25"/>
  <c r="K30" i="25"/>
  <c r="AL51" i="25"/>
  <c r="AK51" i="25"/>
  <c r="AE21" i="25"/>
  <c r="AL31" i="25"/>
  <c r="AK31" i="25"/>
  <c r="AI31" i="25"/>
  <c r="AH47" i="25"/>
  <c r="V47" i="25"/>
  <c r="L6" i="25"/>
  <c r="K17" i="25"/>
  <c r="Y47" i="25"/>
  <c r="M21" i="25"/>
  <c r="AB21" i="25"/>
  <c r="M6" i="25"/>
  <c r="AE6" i="25"/>
  <c r="K6" i="25"/>
  <c r="X17" i="25"/>
  <c r="X14" i="25"/>
  <c r="W21" i="25"/>
  <c r="V21" i="25"/>
  <c r="AK21" i="25"/>
  <c r="W6" i="25"/>
  <c r="AA9" i="25"/>
  <c r="V6" i="25"/>
  <c r="AA6" i="25"/>
  <c r="U35" i="25"/>
  <c r="AH31" i="25"/>
  <c r="AD17" i="25"/>
  <c r="U6" i="25"/>
  <c r="AK7" i="25"/>
  <c r="AK6" i="25"/>
  <c r="Z21" i="25"/>
  <c r="R6" i="25"/>
  <c r="AJ43" i="25"/>
  <c r="Z6" i="25"/>
  <c r="Q6" i="25"/>
  <c r="AJ38" i="25"/>
  <c r="Y51" i="25"/>
  <c r="AJ25" i="25"/>
  <c r="AD6" i="25"/>
  <c r="AJ6" i="25"/>
  <c r="Y6" i="25"/>
  <c r="AC51" i="25"/>
  <c r="O17" i="25"/>
  <c r="AD43" i="25"/>
  <c r="AA27" i="25"/>
  <c r="Q27" i="25"/>
  <c r="L43" i="25"/>
  <c r="AH43" i="25"/>
  <c r="AI43" i="25"/>
  <c r="U55" i="25"/>
  <c r="AH25" i="25"/>
  <c r="AL35" i="25"/>
  <c r="AI17" i="25"/>
  <c r="AH6" i="25"/>
  <c r="Y25" i="25"/>
  <c r="U17" i="25"/>
  <c r="AC6" i="25"/>
  <c r="AL25" i="25"/>
  <c r="AI6" i="25"/>
  <c r="AG25" i="25"/>
  <c r="T27" i="25"/>
  <c r="P6" i="25"/>
  <c r="AD27" i="25"/>
  <c r="AL6" i="25"/>
  <c r="AB43" i="25"/>
  <c r="AG6" i="25"/>
  <c r="T6" i="25"/>
  <c r="V43" i="25"/>
  <c r="AB27" i="25"/>
  <c r="AF43" i="25"/>
  <c r="O6" i="25"/>
  <c r="AK35" i="25"/>
  <c r="AF27" i="25"/>
  <c r="X6" i="25"/>
  <c r="S25" i="25"/>
  <c r="N25" i="25"/>
  <c r="AI7" i="25"/>
  <c r="AB6" i="25"/>
  <c r="AF6" i="25"/>
  <c r="W43" i="25"/>
  <c r="S6" i="25"/>
  <c r="N6" i="25"/>
  <c r="AG43" i="25"/>
  <c r="P11" i="25"/>
  <c r="AA51" i="25"/>
  <c r="AE47" i="25"/>
  <c r="W31" i="25"/>
  <c r="R17" i="25"/>
  <c r="AL43" i="25"/>
  <c r="AK43" i="25"/>
  <c r="AJ47" i="25"/>
  <c r="AJ27" i="25"/>
  <c r="AI47" i="25"/>
  <c r="AB47" i="25"/>
  <c r="AA31" i="25"/>
  <c r="AH55" i="25"/>
  <c r="AG47" i="25"/>
  <c r="AF47" i="25"/>
  <c r="Z43" i="25"/>
  <c r="W51" i="25"/>
  <c r="U47" i="25"/>
  <c r="T47" i="25"/>
  <c r="S47" i="25"/>
  <c r="R51" i="25"/>
  <c r="Q43" i="25"/>
  <c r="AD51" i="25"/>
  <c r="AD7" i="25"/>
  <c r="P43" i="25"/>
  <c r="O27" i="25"/>
  <c r="N27" i="25"/>
  <c r="AL47" i="25"/>
  <c r="AL27" i="25"/>
  <c r="AK27" i="25"/>
  <c r="AJ51" i="25"/>
  <c r="AJ31" i="25"/>
  <c r="AI51" i="25"/>
  <c r="AI27" i="25"/>
  <c r="AB51" i="25"/>
  <c r="AA43" i="25"/>
  <c r="AH39" i="25"/>
  <c r="AF7" i="25"/>
  <c r="Y31" i="25"/>
  <c r="W55" i="25"/>
  <c r="U51" i="25"/>
  <c r="S51" i="25"/>
  <c r="Q51" i="25"/>
  <c r="O51" i="25"/>
  <c r="R40" i="25"/>
  <c r="AG40" i="25"/>
  <c r="AE8" i="25"/>
  <c r="Y48" i="25"/>
  <c r="AG12" i="25"/>
  <c r="AF36" i="25"/>
  <c r="AJ40" i="25"/>
  <c r="W8" i="25"/>
  <c r="Q8" i="25"/>
  <c r="AD48" i="25"/>
  <c r="O28" i="25"/>
  <c r="AL9" i="25"/>
  <c r="AK25" i="25"/>
  <c r="AJ9" i="25"/>
  <c r="AI21" i="25"/>
  <c r="AB25" i="25"/>
  <c r="AA53" i="25"/>
  <c r="AA17" i="25"/>
  <c r="AH9" i="25"/>
  <c r="AF17" i="25"/>
  <c r="AE25" i="25"/>
  <c r="Z25" i="25"/>
  <c r="X21" i="25"/>
  <c r="W25" i="25"/>
  <c r="V25" i="25"/>
  <c r="U25" i="25"/>
  <c r="T17" i="25"/>
  <c r="R21" i="25"/>
  <c r="Q17" i="25"/>
  <c r="AD25" i="25"/>
  <c r="AC17" i="25"/>
  <c r="P17" i="25"/>
  <c r="O21" i="25"/>
  <c r="M25" i="25"/>
  <c r="L9" i="25"/>
  <c r="K21" i="25"/>
  <c r="AL21" i="25"/>
  <c r="AK17" i="25"/>
  <c r="AJ21" i="25"/>
  <c r="AB17" i="25"/>
  <c r="AA25" i="25"/>
  <c r="AH21" i="25"/>
  <c r="AG21" i="25"/>
  <c r="AF25" i="25"/>
  <c r="AE17" i="25"/>
  <c r="Z17" i="25"/>
  <c r="Y21" i="25"/>
  <c r="W17" i="25"/>
  <c r="V17" i="25"/>
  <c r="U9" i="25"/>
  <c r="T25" i="25"/>
  <c r="S17" i="25"/>
  <c r="R9" i="25"/>
  <c r="AD9" i="25"/>
  <c r="AC25" i="25"/>
  <c r="P9" i="25"/>
  <c r="N17" i="25"/>
  <c r="M17" i="25"/>
  <c r="L25" i="25"/>
  <c r="AL17" i="25"/>
  <c r="AK9" i="25"/>
  <c r="AJ17" i="25"/>
  <c r="AI25" i="25"/>
  <c r="AA21" i="25"/>
  <c r="AH17" i="25"/>
  <c r="AG17" i="25"/>
  <c r="AF21" i="25"/>
  <c r="Z9" i="25"/>
  <c r="Y17" i="25"/>
  <c r="X25" i="25"/>
  <c r="T21" i="25"/>
  <c r="S9" i="25"/>
  <c r="R25" i="25"/>
  <c r="Q25" i="25"/>
  <c r="P25" i="25"/>
  <c r="O25" i="25"/>
  <c r="L17" i="25"/>
  <c r="K25" i="25"/>
  <c r="AK44" i="25"/>
  <c r="AI48" i="25"/>
  <c r="AH52" i="25"/>
  <c r="Z40" i="25"/>
  <c r="W40" i="25"/>
  <c r="U20" i="25"/>
  <c r="Q48" i="25"/>
  <c r="K48" i="25"/>
  <c r="AL32" i="25"/>
  <c r="AK8" i="25"/>
  <c r="AJ48" i="25"/>
  <c r="AJ24" i="25"/>
  <c r="AB28" i="25"/>
  <c r="AF12" i="25"/>
  <c r="X28" i="25"/>
  <c r="U32" i="25"/>
  <c r="T32" i="25"/>
  <c r="S8" i="25"/>
  <c r="L48" i="25"/>
  <c r="AK20" i="25"/>
  <c r="AI36" i="25"/>
  <c r="Y32" i="25"/>
  <c r="U8" i="25"/>
  <c r="N8" i="25"/>
  <c r="AL44" i="25"/>
  <c r="AL20" i="25"/>
  <c r="AL8" i="25"/>
  <c r="AK36" i="25"/>
  <c r="AK28" i="25"/>
  <c r="AJ32" i="25"/>
  <c r="AJ12" i="25"/>
  <c r="AI40" i="25"/>
  <c r="AI28" i="25"/>
  <c r="AI20" i="25"/>
  <c r="AI8" i="25"/>
  <c r="AB32" i="25"/>
  <c r="AA44" i="25"/>
  <c r="AA32" i="25"/>
  <c r="AA12" i="25"/>
  <c r="AH44" i="25"/>
  <c r="AH36" i="25"/>
  <c r="AH28" i="25"/>
  <c r="AH20" i="25"/>
  <c r="AH8" i="25"/>
  <c r="AG28" i="25"/>
  <c r="AF48" i="25"/>
  <c r="AF40" i="25"/>
  <c r="AE28" i="25"/>
  <c r="Z28" i="25"/>
  <c r="Z16" i="25"/>
  <c r="Y36" i="25"/>
  <c r="Y24" i="25"/>
  <c r="Y8" i="25"/>
  <c r="X24" i="25"/>
  <c r="X8" i="25"/>
  <c r="V28" i="25"/>
  <c r="V8" i="25"/>
  <c r="U48" i="25"/>
  <c r="U24" i="25"/>
  <c r="R48" i="25"/>
  <c r="Q32" i="25"/>
  <c r="AD8" i="25"/>
  <c r="AC40" i="25"/>
  <c r="AC8" i="25"/>
  <c r="O40" i="25"/>
  <c r="O24" i="25"/>
  <c r="O8" i="25"/>
  <c r="N32" i="25"/>
  <c r="K8" i="25"/>
  <c r="AL48" i="25"/>
  <c r="AL40" i="25"/>
  <c r="AL24" i="25"/>
  <c r="AL12" i="25"/>
  <c r="AK32" i="25"/>
  <c r="AJ28" i="25"/>
  <c r="AJ8" i="25"/>
  <c r="AI32" i="25"/>
  <c r="AI16" i="25"/>
  <c r="AB40" i="25"/>
  <c r="AB12" i="25"/>
  <c r="AA40" i="25"/>
  <c r="AA28" i="25"/>
  <c r="AA20" i="25"/>
  <c r="AA8" i="25"/>
  <c r="AH48" i="25"/>
  <c r="AH40" i="25"/>
  <c r="AH32" i="25"/>
  <c r="AH24" i="25"/>
  <c r="AH12" i="25"/>
  <c r="AG48" i="25"/>
  <c r="AG36" i="25"/>
  <c r="AG24" i="25"/>
  <c r="AG8" i="25"/>
  <c r="AF44" i="25"/>
  <c r="AF32" i="25"/>
  <c r="AF8" i="25"/>
  <c r="AE36" i="25"/>
  <c r="Z8" i="25"/>
  <c r="Y20" i="25"/>
  <c r="X36" i="25"/>
  <c r="W36" i="25"/>
  <c r="W24" i="25"/>
  <c r="V32" i="25"/>
  <c r="U40" i="25"/>
  <c r="U28" i="25"/>
  <c r="T8" i="25"/>
  <c r="S40" i="25"/>
  <c r="S20" i="25"/>
  <c r="R8" i="25"/>
  <c r="O48" i="25"/>
  <c r="K32" i="25"/>
  <c r="K20" i="25"/>
  <c r="AL36" i="25"/>
  <c r="AL28" i="25"/>
  <c r="AK48" i="25"/>
  <c r="AK40" i="25"/>
  <c r="AK24" i="25"/>
  <c r="AK12" i="25"/>
  <c r="AJ44" i="25"/>
  <c r="AJ36" i="25"/>
  <c r="AI12" i="25"/>
  <c r="AB36" i="25"/>
  <c r="AB8" i="25"/>
  <c r="AA36" i="25"/>
  <c r="AG32" i="25"/>
  <c r="AF28" i="25"/>
  <c r="AF20" i="25"/>
  <c r="AE32" i="25"/>
  <c r="Z44" i="25"/>
  <c r="X32" i="25"/>
  <c r="W32" i="25"/>
  <c r="V48" i="25"/>
  <c r="U36" i="25"/>
  <c r="S32" i="25"/>
  <c r="Q36" i="25"/>
  <c r="Q24" i="25"/>
  <c r="P8" i="25"/>
  <c r="N36" i="25"/>
  <c r="M8" i="25"/>
  <c r="L8" i="25"/>
  <c r="O54" i="25"/>
  <c r="J7" i="25"/>
  <c r="AH34" i="25"/>
  <c r="AF38" i="25"/>
  <c r="AI26" i="25"/>
  <c r="AI19" i="25"/>
  <c r="AI54" i="25"/>
  <c r="AL54" i="25"/>
  <c r="AK54" i="25"/>
  <c r="AA30" i="25"/>
  <c r="S54" i="25"/>
  <c r="S38" i="25"/>
  <c r="AL34" i="25"/>
  <c r="AK34" i="25"/>
  <c r="AB26" i="25"/>
  <c r="AA7" i="25"/>
  <c r="AG11" i="25"/>
  <c r="AF30" i="25"/>
  <c r="Z14" i="25"/>
  <c r="Y54" i="25"/>
  <c r="Y26" i="25"/>
  <c r="X38" i="25"/>
  <c r="U26" i="25"/>
  <c r="R50" i="25"/>
  <c r="P49" i="25"/>
  <c r="M38" i="25"/>
  <c r="M14" i="25"/>
  <c r="W54" i="25"/>
  <c r="R19" i="25"/>
  <c r="P30" i="25"/>
  <c r="AL53" i="25"/>
  <c r="AK53" i="25"/>
  <c r="AJ26" i="25"/>
  <c r="AJ19" i="25"/>
  <c r="AI37" i="25"/>
  <c r="AB19" i="25"/>
  <c r="AB7" i="25"/>
  <c r="AH54" i="25"/>
  <c r="AH23" i="25"/>
  <c r="AG54" i="25"/>
  <c r="AF54" i="25"/>
  <c r="AF14" i="25"/>
  <c r="W34" i="25"/>
  <c r="W7" i="25"/>
  <c r="V45" i="25"/>
  <c r="V11" i="25"/>
  <c r="U54" i="25"/>
  <c r="R34" i="25"/>
  <c r="Q19" i="25"/>
  <c r="AD14" i="25"/>
  <c r="P54" i="25"/>
  <c r="L38" i="25"/>
  <c r="L14" i="25"/>
  <c r="AL50" i="25"/>
  <c r="AL30" i="25"/>
  <c r="AL19" i="25"/>
  <c r="AL11" i="25"/>
  <c r="AK50" i="25"/>
  <c r="AK30" i="25"/>
  <c r="AK19" i="25"/>
  <c r="AJ54" i="25"/>
  <c r="AI38" i="25"/>
  <c r="AB54" i="25"/>
  <c r="AB34" i="25"/>
  <c r="AB11" i="25"/>
  <c r="AA54" i="25"/>
  <c r="AA38" i="25"/>
  <c r="AA26" i="25"/>
  <c r="AA19" i="25"/>
  <c r="AH30" i="25"/>
  <c r="AH19" i="25"/>
  <c r="AH11" i="25"/>
  <c r="AG38" i="25"/>
  <c r="AG30" i="25"/>
  <c r="AF26" i="25"/>
  <c r="AF19" i="25"/>
  <c r="AE50" i="25"/>
  <c r="AE34" i="25"/>
  <c r="AE15" i="25"/>
  <c r="Y38" i="25"/>
  <c r="Y14" i="25"/>
  <c r="X42" i="25"/>
  <c r="X15" i="25"/>
  <c r="W49" i="25"/>
  <c r="W26" i="25"/>
  <c r="W18" i="25"/>
  <c r="V38" i="25"/>
  <c r="V15" i="25"/>
  <c r="T34" i="25"/>
  <c r="R38" i="25"/>
  <c r="AD19" i="25"/>
  <c r="P38" i="25"/>
  <c r="P15" i="25"/>
  <c r="O45" i="25"/>
  <c r="O37" i="25"/>
  <c r="O14" i="25"/>
  <c r="N54" i="25"/>
  <c r="N19" i="25"/>
  <c r="AL38" i="25"/>
  <c r="AL15" i="25"/>
  <c r="AK38" i="25"/>
  <c r="AK15" i="25"/>
  <c r="AJ50" i="25"/>
  <c r="AJ30" i="25"/>
  <c r="AI30" i="25"/>
  <c r="AB50" i="25"/>
  <c r="AB38" i="25"/>
  <c r="AB30" i="25"/>
  <c r="AA34" i="25"/>
  <c r="AA15" i="25"/>
  <c r="AH38" i="25"/>
  <c r="AH26" i="25"/>
  <c r="AH15" i="25"/>
  <c r="AG50" i="25"/>
  <c r="AG34" i="25"/>
  <c r="AG26" i="25"/>
  <c r="AG19" i="25"/>
  <c r="AF50" i="25"/>
  <c r="AE38" i="25"/>
  <c r="AE19" i="25"/>
  <c r="Z30" i="25"/>
  <c r="Z19" i="25"/>
  <c r="Y34" i="25"/>
  <c r="X19" i="25"/>
  <c r="W15" i="25"/>
  <c r="V19" i="25"/>
  <c r="U34" i="25"/>
  <c r="T54" i="25"/>
  <c r="T42" i="25"/>
  <c r="S19" i="25"/>
  <c r="R30" i="25"/>
  <c r="AD26" i="25"/>
  <c r="AC38" i="25"/>
  <c r="AC11" i="25"/>
  <c r="N38" i="25"/>
  <c r="N15" i="25"/>
  <c r="M34" i="25"/>
  <c r="AL26" i="25"/>
  <c r="AL7" i="25"/>
  <c r="AK26" i="25"/>
  <c r="AJ49" i="25"/>
  <c r="AJ34" i="25"/>
  <c r="AJ15" i="25"/>
  <c r="AJ7" i="25"/>
  <c r="AI50" i="25"/>
  <c r="AI34" i="25"/>
  <c r="AA50" i="25"/>
  <c r="AH50" i="25"/>
  <c r="AH7" i="25"/>
  <c r="AG49" i="25"/>
  <c r="AF34" i="25"/>
  <c r="AE54" i="25"/>
  <c r="Z54" i="25"/>
  <c r="Z38" i="25"/>
  <c r="Y50" i="25"/>
  <c r="Y15" i="25"/>
  <c r="X54" i="25"/>
  <c r="W50" i="25"/>
  <c r="W38" i="25"/>
  <c r="W11" i="25"/>
  <c r="V54" i="25"/>
  <c r="U50" i="25"/>
  <c r="U38" i="25"/>
  <c r="T53" i="25"/>
  <c r="T38" i="25"/>
  <c r="R54" i="25"/>
  <c r="R11" i="25"/>
  <c r="Q54" i="25"/>
  <c r="Q38" i="25"/>
  <c r="AD54" i="25"/>
  <c r="AD38" i="25"/>
  <c r="AC54" i="25"/>
  <c r="O38" i="25"/>
  <c r="K38" i="25"/>
  <c r="AL22" i="25"/>
  <c r="AL18" i="25"/>
  <c r="AK52" i="25"/>
  <c r="AK11" i="25"/>
  <c r="AJ37" i="25"/>
  <c r="AJ14" i="25"/>
  <c r="AI52" i="25"/>
  <c r="AI14" i="25"/>
  <c r="AA45" i="25"/>
  <c r="AA14" i="25"/>
  <c r="AG45" i="25"/>
  <c r="AF49" i="25"/>
  <c r="AF22" i="25"/>
  <c r="AE52" i="25"/>
  <c r="W14" i="25"/>
  <c r="V14" i="25"/>
  <c r="U11" i="25"/>
  <c r="R14" i="25"/>
  <c r="Q11" i="25"/>
  <c r="AC52" i="25"/>
  <c r="AC14" i="25"/>
  <c r="P14" i="25"/>
  <c r="M29" i="25"/>
  <c r="L49" i="25"/>
  <c r="J49" i="25"/>
  <c r="J11" i="25"/>
  <c r="AL49" i="25"/>
  <c r="AK14" i="25"/>
  <c r="AJ52" i="25"/>
  <c r="AJ11" i="25"/>
  <c r="AI11" i="25"/>
  <c r="AB49" i="25"/>
  <c r="AA49" i="25"/>
  <c r="AA11" i="25"/>
  <c r="AF52" i="25"/>
  <c r="AE14" i="25"/>
  <c r="Z11" i="25"/>
  <c r="Y11" i="25"/>
  <c r="X49" i="25"/>
  <c r="X11" i="25"/>
  <c r="V52" i="25"/>
  <c r="T14" i="25"/>
  <c r="S14" i="25"/>
  <c r="AD49" i="25"/>
  <c r="AD22" i="25"/>
  <c r="AD11" i="25"/>
  <c r="AC41" i="25"/>
  <c r="N14" i="25"/>
  <c r="M11" i="25"/>
  <c r="L54" i="25"/>
  <c r="L11" i="25"/>
  <c r="K54" i="25"/>
  <c r="AL52" i="25"/>
  <c r="AL14" i="25"/>
  <c r="AK49" i="25"/>
  <c r="AJ22" i="25"/>
  <c r="AI49" i="25"/>
  <c r="AB52" i="25"/>
  <c r="AB14" i="25"/>
  <c r="AA52" i="25"/>
  <c r="AA41" i="25"/>
  <c r="AH49" i="25"/>
  <c r="AH14" i="25"/>
  <c r="AG52" i="25"/>
  <c r="AG14" i="25"/>
  <c r="AF11" i="25"/>
  <c r="AE11" i="25"/>
  <c r="Z49" i="25"/>
  <c r="X45" i="25"/>
  <c r="U14" i="25"/>
  <c r="T22" i="25"/>
  <c r="T11" i="25"/>
  <c r="S11" i="25"/>
  <c r="Q49" i="25"/>
  <c r="Q14" i="25"/>
  <c r="O49" i="25"/>
  <c r="O11" i="25"/>
  <c r="N11" i="25"/>
  <c r="M18" i="25"/>
  <c r="L41" i="25"/>
  <c r="K14" i="25"/>
  <c r="AJ33" i="25"/>
  <c r="AJ18" i="25"/>
  <c r="AF37" i="25"/>
  <c r="AE18" i="25"/>
  <c r="Y37" i="25"/>
  <c r="V33" i="25"/>
  <c r="K46" i="25"/>
  <c r="Q46" i="25"/>
  <c r="J15" i="25"/>
  <c r="AD15" i="25"/>
  <c r="AF15" i="25"/>
  <c r="AI15" i="25"/>
  <c r="L15" i="25"/>
  <c r="S15" i="25"/>
  <c r="U15" i="25"/>
  <c r="Z15" i="25"/>
  <c r="AG15" i="25"/>
  <c r="AB15" i="25"/>
  <c r="J41" i="25"/>
  <c r="N41" i="25"/>
  <c r="P41" i="25"/>
  <c r="AF41" i="25"/>
  <c r="AG41" i="25"/>
  <c r="K41" i="25"/>
  <c r="O41" i="25"/>
  <c r="Q41" i="25"/>
  <c r="S41" i="25"/>
  <c r="T41" i="25"/>
  <c r="V41" i="25"/>
  <c r="W41" i="25"/>
  <c r="X41" i="25"/>
  <c r="Y41" i="25"/>
  <c r="AB41" i="25"/>
  <c r="K37" i="25"/>
  <c r="R37" i="25"/>
  <c r="T37" i="25"/>
  <c r="V37" i="25"/>
  <c r="X37" i="25"/>
  <c r="Z37" i="25"/>
  <c r="AA37" i="25"/>
  <c r="M37" i="25"/>
  <c r="AC37" i="25"/>
  <c r="AB37" i="25"/>
  <c r="M33" i="25"/>
  <c r="AE33" i="25"/>
  <c r="AI33" i="25"/>
  <c r="O33" i="25"/>
  <c r="T33" i="25"/>
  <c r="Z33" i="25"/>
  <c r="AF33" i="25"/>
  <c r="AG33" i="25"/>
  <c r="AB33" i="25"/>
  <c r="V29" i="25"/>
  <c r="AG29" i="25"/>
  <c r="O22" i="25"/>
  <c r="X22" i="25"/>
  <c r="AG22" i="25"/>
  <c r="AB22" i="25"/>
  <c r="U22" i="25"/>
  <c r="W22" i="25"/>
  <c r="AG18" i="25"/>
  <c r="AB18" i="25"/>
  <c r="AL37" i="25"/>
  <c r="AL33" i="25"/>
  <c r="AK37" i="25"/>
  <c r="AK33" i="25"/>
  <c r="AJ41" i="25"/>
  <c r="AI41" i="25"/>
  <c r="AA33" i="25"/>
  <c r="AA29" i="25"/>
  <c r="AH41" i="25"/>
  <c r="AH37" i="25"/>
  <c r="AH33" i="25"/>
  <c r="AE37" i="25"/>
  <c r="S33" i="25"/>
  <c r="O29" i="25"/>
  <c r="L22" i="25"/>
  <c r="J55" i="25"/>
  <c r="AB55" i="25"/>
  <c r="K51" i="25"/>
  <c r="N51" i="25"/>
  <c r="P51" i="25"/>
  <c r="V51" i="25"/>
  <c r="X51" i="25"/>
  <c r="Z51" i="25"/>
  <c r="AF51" i="25"/>
  <c r="AG51" i="25"/>
  <c r="T51" i="25"/>
  <c r="AE51" i="25"/>
  <c r="AH51" i="25"/>
  <c r="J48" i="25"/>
  <c r="S48" i="25"/>
  <c r="W48" i="25"/>
  <c r="AE48" i="25"/>
  <c r="AA48" i="25"/>
  <c r="N48" i="25"/>
  <c r="P48" i="25"/>
  <c r="AC48" i="25"/>
  <c r="X48" i="25"/>
  <c r="Z48" i="25"/>
  <c r="AB48" i="25"/>
  <c r="N44" i="25"/>
  <c r="V44" i="25"/>
  <c r="X44" i="25"/>
  <c r="AB44" i="25"/>
  <c r="AI44" i="25"/>
  <c r="AE44" i="25"/>
  <c r="AG44" i="25"/>
  <c r="AL10" i="25"/>
  <c r="P10" i="25"/>
  <c r="AL41" i="25"/>
  <c r="AK41" i="25"/>
  <c r="AK22" i="25"/>
  <c r="AK18" i="25"/>
  <c r="AI22" i="25"/>
  <c r="AI18" i="25"/>
  <c r="AA22" i="25"/>
  <c r="AA18" i="25"/>
  <c r="AH22" i="25"/>
  <c r="AH18" i="25"/>
  <c r="AG37" i="25"/>
  <c r="Z41" i="25"/>
  <c r="U41" i="25"/>
  <c r="R41" i="25"/>
  <c r="AD41" i="25"/>
  <c r="M22" i="25"/>
  <c r="K22" i="25"/>
  <c r="P35" i="25"/>
  <c r="AB35" i="25"/>
  <c r="J31" i="25"/>
  <c r="N31" i="25"/>
  <c r="AD31" i="25"/>
  <c r="T31" i="25"/>
  <c r="U31" i="25"/>
  <c r="AF31" i="25"/>
  <c r="AG31" i="25"/>
  <c r="AB31" i="25"/>
  <c r="L31" i="25"/>
  <c r="P31" i="25"/>
  <c r="Q31" i="25"/>
  <c r="AE31" i="25"/>
  <c r="K27" i="25"/>
  <c r="L27" i="25"/>
  <c r="P27" i="25"/>
  <c r="AC27" i="25"/>
  <c r="R27" i="25"/>
  <c r="S27" i="25"/>
  <c r="AE27" i="25"/>
  <c r="AG27" i="25"/>
  <c r="M27" i="25"/>
  <c r="U27" i="25"/>
  <c r="V27" i="25"/>
  <c r="W27" i="25"/>
  <c r="Y27" i="25"/>
  <c r="Z27" i="25"/>
  <c r="AH27" i="25"/>
  <c r="J24" i="25"/>
  <c r="K24" i="25"/>
  <c r="M24" i="25"/>
  <c r="AD24" i="25"/>
  <c r="T24" i="25"/>
  <c r="V24" i="25"/>
  <c r="Z24" i="25"/>
  <c r="AA24" i="25"/>
  <c r="AI24" i="25"/>
  <c r="L24" i="25"/>
  <c r="P24" i="25"/>
  <c r="AC24" i="25"/>
  <c r="R24" i="25"/>
  <c r="S24" i="25"/>
  <c r="AE24" i="25"/>
  <c r="AF24" i="25"/>
  <c r="AB24" i="25"/>
  <c r="L20" i="25"/>
  <c r="N20" i="25"/>
  <c r="AC20" i="25"/>
  <c r="W20" i="25"/>
  <c r="AJ20" i="25"/>
  <c r="O20" i="25"/>
  <c r="Q20" i="25"/>
  <c r="V20" i="25"/>
  <c r="X20" i="25"/>
  <c r="Z20" i="25"/>
  <c r="AG20" i="25"/>
  <c r="AB20" i="25"/>
  <c r="K16" i="25"/>
  <c r="P16" i="25"/>
  <c r="AJ16" i="25"/>
  <c r="J9" i="25"/>
  <c r="O9" i="25"/>
  <c r="AC9" i="25"/>
  <c r="Q9" i="25"/>
  <c r="V9" i="25"/>
  <c r="X9" i="25"/>
  <c r="Y9" i="25"/>
  <c r="AE9" i="25"/>
  <c r="AF9" i="25"/>
  <c r="AI9" i="25"/>
  <c r="K9" i="25"/>
  <c r="N9" i="25"/>
  <c r="T9" i="25"/>
  <c r="W9" i="25"/>
  <c r="AG9" i="25"/>
  <c r="AB9" i="25"/>
  <c r="O53" i="25"/>
  <c r="U53" i="25"/>
  <c r="X53" i="25"/>
  <c r="Y53" i="25"/>
  <c r="AE53" i="25"/>
  <c r="R53" i="25"/>
  <c r="V53" i="25"/>
  <c r="K42" i="25"/>
  <c r="W42" i="25"/>
  <c r="Z42" i="25"/>
  <c r="R42" i="25"/>
  <c r="U42" i="25"/>
  <c r="Y42" i="25"/>
  <c r="U39" i="25"/>
  <c r="T39" i="25"/>
  <c r="Z13" i="25"/>
  <c r="V13" i="25"/>
  <c r="AL46" i="25"/>
  <c r="AK46" i="25"/>
  <c r="AJ53" i="25"/>
  <c r="AJ35" i="25"/>
  <c r="AI53" i="25"/>
  <c r="AI35" i="25"/>
  <c r="AB53" i="25"/>
  <c r="AA46" i="25"/>
  <c r="AA42" i="25"/>
  <c r="AA16" i="25"/>
  <c r="AH53" i="25"/>
  <c r="AG46" i="25"/>
  <c r="AG42" i="25"/>
  <c r="AG16" i="25"/>
  <c r="AE42" i="25"/>
  <c r="V46" i="25"/>
  <c r="V42" i="25"/>
  <c r="U46" i="25"/>
  <c r="T16" i="25"/>
  <c r="R35" i="25"/>
  <c r="R13" i="25"/>
  <c r="AD39" i="25"/>
  <c r="AC35" i="25"/>
  <c r="AC16" i="25"/>
  <c r="O13" i="25"/>
  <c r="L16" i="25"/>
  <c r="K53" i="25"/>
  <c r="L47" i="25"/>
  <c r="P47" i="25"/>
  <c r="AD47" i="25"/>
  <c r="Z47" i="25"/>
  <c r="J47" i="25"/>
  <c r="N47" i="25"/>
  <c r="Q47" i="25"/>
  <c r="W47" i="25"/>
  <c r="X47" i="25"/>
  <c r="K43" i="25"/>
  <c r="O43" i="25"/>
  <c r="AC43" i="25"/>
  <c r="R43" i="25"/>
  <c r="S43" i="25"/>
  <c r="U43" i="25"/>
  <c r="Y43" i="25"/>
  <c r="T43" i="25"/>
  <c r="X43" i="25"/>
  <c r="AE43" i="25"/>
  <c r="J40" i="25"/>
  <c r="L40" i="25"/>
  <c r="T40" i="25"/>
  <c r="X40" i="25"/>
  <c r="AE40" i="25"/>
  <c r="N40" i="25"/>
  <c r="P40" i="25"/>
  <c r="AD40" i="25"/>
  <c r="Q40" i="25"/>
  <c r="V40" i="25"/>
  <c r="K36" i="25"/>
  <c r="S36" i="25"/>
  <c r="V36" i="25"/>
  <c r="O36" i="25"/>
  <c r="AC36" i="25"/>
  <c r="Z36" i="25"/>
  <c r="J32" i="25"/>
  <c r="M32" i="25"/>
  <c r="O32" i="25"/>
  <c r="AC32" i="25"/>
  <c r="Z32" i="25"/>
  <c r="L32" i="25"/>
  <c r="P32" i="25"/>
  <c r="R32" i="25"/>
  <c r="AL16" i="25"/>
  <c r="AK16" i="25"/>
  <c r="AJ42" i="25"/>
  <c r="AJ10" i="25"/>
  <c r="AI42" i="25"/>
  <c r="AB42" i="25"/>
  <c r="AA35" i="25"/>
  <c r="AH42" i="25"/>
  <c r="AG35" i="25"/>
  <c r="AF46" i="25"/>
  <c r="AE46" i="25"/>
  <c r="AE10" i="25"/>
  <c r="Y16" i="25"/>
  <c r="Y10" i="25"/>
  <c r="X46" i="25"/>
  <c r="W53" i="25"/>
  <c r="R46" i="25"/>
  <c r="AD42" i="25"/>
  <c r="N46" i="25"/>
  <c r="M13" i="25"/>
  <c r="K52" i="25"/>
  <c r="L52" i="25"/>
  <c r="W52" i="25"/>
  <c r="Z52" i="25"/>
  <c r="N52" i="25"/>
  <c r="O52" i="25"/>
  <c r="Q52" i="25"/>
  <c r="U52" i="25"/>
  <c r="X52" i="25"/>
  <c r="Y52" i="25"/>
  <c r="R49" i="25"/>
  <c r="S49" i="25"/>
  <c r="U49" i="25"/>
  <c r="V49" i="25"/>
  <c r="Y49" i="25"/>
  <c r="AE49" i="25"/>
  <c r="K49" i="25"/>
  <c r="AC49" i="25"/>
  <c r="T49" i="25"/>
  <c r="J30" i="25"/>
  <c r="N30" i="25"/>
  <c r="AD30" i="25"/>
  <c r="Q30" i="25"/>
  <c r="U30" i="25"/>
  <c r="W30" i="25"/>
  <c r="X30" i="25"/>
  <c r="Y30" i="25"/>
  <c r="M30" i="25"/>
  <c r="O30" i="25"/>
  <c r="AC30" i="25"/>
  <c r="S30" i="25"/>
  <c r="T30" i="25"/>
  <c r="V30" i="25"/>
  <c r="AE30" i="25"/>
  <c r="K26" i="25"/>
  <c r="M26" i="25"/>
  <c r="X26" i="25"/>
  <c r="AE26" i="25"/>
  <c r="P26" i="25"/>
  <c r="R26" i="25"/>
  <c r="V26" i="25"/>
  <c r="Z26" i="25"/>
  <c r="AD23" i="25"/>
  <c r="W23" i="25"/>
  <c r="K19" i="25"/>
  <c r="AC19" i="25"/>
  <c r="T19" i="25"/>
  <c r="U19" i="25"/>
  <c r="Y19" i="25"/>
  <c r="L19" i="25"/>
  <c r="M19" i="25"/>
  <c r="P19" i="25"/>
  <c r="W19" i="25"/>
  <c r="N12" i="25"/>
  <c r="X12" i="25"/>
  <c r="AE12" i="25"/>
  <c r="V12" i="25"/>
  <c r="Z12" i="25"/>
  <c r="N7" i="25"/>
  <c r="U7" i="25"/>
  <c r="Z7" i="25"/>
  <c r="J46" i="25"/>
  <c r="T46" i="25"/>
  <c r="L46" i="25"/>
  <c r="O46" i="25"/>
  <c r="P46" i="25"/>
  <c r="AD46" i="25"/>
  <c r="Z46" i="25"/>
  <c r="K35" i="25"/>
  <c r="N35" i="25"/>
  <c r="AD35" i="25"/>
  <c r="Q35" i="25"/>
  <c r="T35" i="25"/>
  <c r="X35" i="25"/>
  <c r="AE35" i="25"/>
  <c r="M35" i="25"/>
  <c r="S35" i="25"/>
  <c r="V35" i="25"/>
  <c r="J16" i="25"/>
  <c r="M16" i="25"/>
  <c r="N16" i="25"/>
  <c r="O16" i="25"/>
  <c r="Q16" i="25"/>
  <c r="W16" i="25"/>
  <c r="X16" i="25"/>
  <c r="AD16" i="25"/>
  <c r="R16" i="25"/>
  <c r="S16" i="25"/>
  <c r="V16" i="25"/>
  <c r="AE16" i="25"/>
  <c r="AL42" i="25"/>
  <c r="AK42" i="25"/>
  <c r="AJ46" i="25"/>
  <c r="AI46" i="25"/>
  <c r="AB46" i="25"/>
  <c r="AB16" i="25"/>
  <c r="AA13" i="25"/>
  <c r="AH46" i="25"/>
  <c r="AH16" i="25"/>
  <c r="AG13" i="25"/>
  <c r="AF53" i="25"/>
  <c r="AF35" i="25"/>
  <c r="AF16" i="25"/>
  <c r="Z53" i="25"/>
  <c r="Y35" i="25"/>
  <c r="X13" i="25"/>
  <c r="W46" i="25"/>
  <c r="W39" i="25"/>
  <c r="W35" i="25"/>
  <c r="S46" i="25"/>
  <c r="AC53" i="25"/>
  <c r="AC46" i="25"/>
  <c r="P42" i="25"/>
  <c r="O35" i="25"/>
  <c r="L35" i="25"/>
  <c r="L33" i="25"/>
  <c r="P33" i="25"/>
  <c r="R33" i="25"/>
  <c r="J33" i="25"/>
  <c r="K33" i="25"/>
  <c r="N33" i="25"/>
  <c r="AD33" i="25"/>
  <c r="Q33" i="25"/>
  <c r="U33" i="25"/>
  <c r="W33" i="25"/>
  <c r="X33" i="25"/>
  <c r="Y33" i="25"/>
  <c r="Z29" i="25"/>
  <c r="X29" i="25"/>
  <c r="J22" i="25"/>
  <c r="N22" i="25"/>
  <c r="P22" i="25"/>
  <c r="Q22" i="25"/>
  <c r="R22" i="25"/>
  <c r="V22" i="25"/>
  <c r="Z22" i="25"/>
  <c r="AC22" i="25"/>
  <c r="S22" i="25"/>
  <c r="Y22" i="25"/>
  <c r="AD18" i="25"/>
  <c r="Z18" i="25"/>
  <c r="AF18" i="25"/>
  <c r="T18" i="25"/>
  <c r="Y18" i="25"/>
  <c r="K45" i="25"/>
  <c r="P45" i="25"/>
  <c r="AD45" i="25"/>
  <c r="J45" i="25"/>
  <c r="L45" i="25"/>
  <c r="N45" i="25"/>
  <c r="Q45" i="25"/>
  <c r="S45" i="25"/>
  <c r="K39" i="25"/>
  <c r="O39" i="25"/>
  <c r="AC39" i="25"/>
  <c r="M39" i="25"/>
  <c r="R39" i="25"/>
  <c r="K23" i="25"/>
  <c r="O23" i="25"/>
  <c r="AC23" i="25"/>
  <c r="M23" i="25"/>
  <c r="R23" i="25"/>
  <c r="T23" i="25"/>
  <c r="J10" i="25"/>
  <c r="L10" i="25"/>
  <c r="N10" i="25"/>
  <c r="Q10" i="25"/>
  <c r="S10" i="25"/>
  <c r="O10" i="25"/>
  <c r="AC10" i="25"/>
  <c r="AL55" i="25"/>
  <c r="AL39" i="25"/>
  <c r="AL23" i="25"/>
  <c r="AK45" i="25"/>
  <c r="AK29" i="25"/>
  <c r="AK13" i="25"/>
  <c r="AJ55" i="25"/>
  <c r="AJ39" i="25"/>
  <c r="AJ23" i="25"/>
  <c r="AI45" i="25"/>
  <c r="AI29" i="25"/>
  <c r="AI13" i="25"/>
  <c r="AA10" i="25"/>
  <c r="AG10" i="25"/>
  <c r="AF45" i="25"/>
  <c r="AF29" i="25"/>
  <c r="AF13" i="25"/>
  <c r="AE55" i="25"/>
  <c r="AE39" i="25"/>
  <c r="AE23" i="25"/>
  <c r="AE7" i="25"/>
  <c r="Z45" i="25"/>
  <c r="Y55" i="25"/>
  <c r="Y39" i="25"/>
  <c r="Y23" i="25"/>
  <c r="Y7" i="25"/>
  <c r="X50" i="25"/>
  <c r="X34" i="25"/>
  <c r="X18" i="25"/>
  <c r="X10" i="25"/>
  <c r="W44" i="25"/>
  <c r="W28" i="25"/>
  <c r="W12" i="25"/>
  <c r="V50" i="25"/>
  <c r="V34" i="25"/>
  <c r="V18" i="25"/>
  <c r="V10" i="25"/>
  <c r="U44" i="25"/>
  <c r="U12" i="25"/>
  <c r="T45" i="25"/>
  <c r="T10" i="25"/>
  <c r="S55" i="25"/>
  <c r="S44" i="25"/>
  <c r="S39" i="25"/>
  <c r="S28" i="25"/>
  <c r="S23" i="25"/>
  <c r="S12" i="25"/>
  <c r="S7" i="25"/>
  <c r="P55" i="25"/>
  <c r="P39" i="25"/>
  <c r="P23" i="25"/>
  <c r="P7" i="25"/>
  <c r="N55" i="25"/>
  <c r="N39" i="25"/>
  <c r="N23" i="25"/>
  <c r="K10" i="25"/>
  <c r="J52" i="25"/>
  <c r="R52" i="25"/>
  <c r="T52" i="25"/>
  <c r="P52" i="25"/>
  <c r="AD52" i="25"/>
  <c r="J42" i="25"/>
  <c r="L42" i="25"/>
  <c r="N42" i="25"/>
  <c r="Q42" i="25"/>
  <c r="S42" i="25"/>
  <c r="O42" i="25"/>
  <c r="AC42" i="25"/>
  <c r="J39" i="25"/>
  <c r="J36" i="25"/>
  <c r="M36" i="25"/>
  <c r="R36" i="25"/>
  <c r="T36" i="25"/>
  <c r="P36" i="25"/>
  <c r="AD36" i="25"/>
  <c r="J26" i="25"/>
  <c r="L26" i="25"/>
  <c r="N26" i="25"/>
  <c r="Q26" i="25"/>
  <c r="S26" i="25"/>
  <c r="O26" i="25"/>
  <c r="AC26" i="25"/>
  <c r="J23" i="25"/>
  <c r="J20" i="25"/>
  <c r="M20" i="25"/>
  <c r="R20" i="25"/>
  <c r="T20" i="25"/>
  <c r="P20" i="25"/>
  <c r="AD20" i="25"/>
  <c r="K55" i="25"/>
  <c r="O55" i="25"/>
  <c r="AC55" i="25"/>
  <c r="R55" i="25"/>
  <c r="K29" i="25"/>
  <c r="P29" i="25"/>
  <c r="AD29" i="25"/>
  <c r="U29" i="25"/>
  <c r="J29" i="25"/>
  <c r="L29" i="25"/>
  <c r="N29" i="25"/>
  <c r="Q29" i="25"/>
  <c r="S29" i="25"/>
  <c r="K13" i="25"/>
  <c r="P13" i="25"/>
  <c r="AD13" i="25"/>
  <c r="U13" i="25"/>
  <c r="J13" i="25"/>
  <c r="L13" i="25"/>
  <c r="N13" i="25"/>
  <c r="Q13" i="25"/>
  <c r="S13" i="25"/>
  <c r="AL45" i="25"/>
  <c r="AL29" i="25"/>
  <c r="AL13" i="25"/>
  <c r="AK55" i="25"/>
  <c r="AK39" i="25"/>
  <c r="AK23" i="25"/>
  <c r="AJ45" i="25"/>
  <c r="AJ29" i="25"/>
  <c r="AJ13" i="25"/>
  <c r="AI55" i="25"/>
  <c r="AI39" i="25"/>
  <c r="AI23" i="25"/>
  <c r="AB10" i="25"/>
  <c r="AH10" i="25"/>
  <c r="AF55" i="25"/>
  <c r="AF39" i="25"/>
  <c r="AF23" i="25"/>
  <c r="AE45" i="25"/>
  <c r="AE29" i="25"/>
  <c r="AE13" i="25"/>
  <c r="Z55" i="25"/>
  <c r="Z39" i="25"/>
  <c r="Z23" i="25"/>
  <c r="Y45" i="25"/>
  <c r="Y29" i="25"/>
  <c r="Y13" i="25"/>
  <c r="W10" i="25"/>
  <c r="U10" i="25"/>
  <c r="T29" i="25"/>
  <c r="T13" i="25"/>
  <c r="AD10" i="25"/>
  <c r="AC45" i="25"/>
  <c r="AC29" i="25"/>
  <c r="AC13" i="25"/>
  <c r="J50" i="25"/>
  <c r="K50" i="25"/>
  <c r="L50" i="25"/>
  <c r="N50" i="25"/>
  <c r="Q50" i="25"/>
  <c r="S50" i="25"/>
  <c r="O50" i="25"/>
  <c r="AC50" i="25"/>
  <c r="J44" i="25"/>
  <c r="R44" i="25"/>
  <c r="T44" i="25"/>
  <c r="K44" i="25"/>
  <c r="P44" i="25"/>
  <c r="AD44" i="25"/>
  <c r="J34" i="25"/>
  <c r="K34" i="25"/>
  <c r="L34" i="25"/>
  <c r="N34" i="25"/>
  <c r="Q34" i="25"/>
  <c r="S34" i="25"/>
  <c r="O34" i="25"/>
  <c r="AC34" i="25"/>
  <c r="J28" i="25"/>
  <c r="M28" i="25"/>
  <c r="R28" i="25"/>
  <c r="T28" i="25"/>
  <c r="K28" i="25"/>
  <c r="P28" i="25"/>
  <c r="AD28" i="25"/>
  <c r="J18" i="25"/>
  <c r="K18" i="25"/>
  <c r="L18" i="25"/>
  <c r="N18" i="25"/>
  <c r="Q18" i="25"/>
  <c r="S18" i="25"/>
  <c r="O18" i="25"/>
  <c r="AC18" i="25"/>
  <c r="J12" i="25"/>
  <c r="M12" i="25"/>
  <c r="R12" i="25"/>
  <c r="T12" i="25"/>
  <c r="K12" i="25"/>
  <c r="P12" i="25"/>
  <c r="AD12" i="25"/>
  <c r="K7" i="25"/>
  <c r="O7" i="25"/>
  <c r="AC7" i="25"/>
  <c r="M7" i="25"/>
  <c r="R7" i="25"/>
  <c r="T7" i="25"/>
  <c r="AK10" i="25"/>
  <c r="AI10" i="25"/>
  <c r="AB45" i="25"/>
  <c r="AB29" i="25"/>
  <c r="AB13" i="25"/>
  <c r="AA55" i="25"/>
  <c r="AA39" i="25"/>
  <c r="AA23" i="25"/>
  <c r="AH45" i="25"/>
  <c r="AH29" i="25"/>
  <c r="AH13" i="25"/>
  <c r="AG55" i="25"/>
  <c r="AG39" i="25"/>
  <c r="AG23" i="25"/>
  <c r="AF10" i="25"/>
  <c r="Z50" i="25"/>
  <c r="Z34" i="25"/>
  <c r="Z10" i="25"/>
  <c r="Y44" i="25"/>
  <c r="Y28" i="25"/>
  <c r="Y12" i="25"/>
  <c r="X55" i="25"/>
  <c r="X39" i="25"/>
  <c r="X23" i="25"/>
  <c r="X7" i="25"/>
  <c r="W45" i="25"/>
  <c r="W29" i="25"/>
  <c r="W13" i="25"/>
  <c r="V55" i="25"/>
  <c r="V39" i="25"/>
  <c r="V23" i="25"/>
  <c r="V7" i="25"/>
  <c r="U45" i="25"/>
  <c r="U23" i="25"/>
  <c r="U18" i="25"/>
  <c r="T55" i="25"/>
  <c r="T50" i="25"/>
  <c r="R10" i="25"/>
  <c r="Q55" i="25"/>
  <c r="Q44" i="25"/>
  <c r="Q39" i="25"/>
  <c r="Q28" i="25"/>
  <c r="Q23" i="25"/>
  <c r="Q12" i="25"/>
  <c r="Q7" i="25"/>
  <c r="AC44" i="25"/>
  <c r="AC28" i="25"/>
  <c r="AC12" i="25"/>
  <c r="P50" i="25"/>
  <c r="P34" i="25"/>
  <c r="P18" i="25"/>
  <c r="M10" i="25"/>
  <c r="L55" i="25"/>
  <c r="L44" i="25"/>
  <c r="L39" i="25"/>
  <c r="L28" i="25"/>
  <c r="L23" i="25"/>
  <c r="L12" i="25"/>
  <c r="L7" i="25"/>
  <c r="P53" i="25"/>
  <c r="AD53" i="25"/>
  <c r="J53" i="25"/>
  <c r="L53" i="25"/>
  <c r="N53" i="25"/>
  <c r="Q53" i="25"/>
  <c r="S53" i="25"/>
  <c r="K47" i="25"/>
  <c r="O47" i="25"/>
  <c r="AC47" i="25"/>
  <c r="R47" i="25"/>
  <c r="P37" i="25"/>
  <c r="AD37" i="25"/>
  <c r="U37" i="25"/>
  <c r="J37" i="25"/>
  <c r="L37" i="25"/>
  <c r="N37" i="25"/>
  <c r="Q37" i="25"/>
  <c r="S37" i="25"/>
  <c r="K31" i="25"/>
  <c r="O31" i="25"/>
  <c r="AC31" i="25"/>
  <c r="M31" i="25"/>
  <c r="R31" i="25"/>
  <c r="P21" i="25"/>
  <c r="AD21" i="25"/>
  <c r="U21" i="25"/>
  <c r="J21" i="25"/>
  <c r="L21" i="25"/>
  <c r="N21" i="25"/>
  <c r="Q21" i="25"/>
  <c r="S21" i="25"/>
  <c r="K15" i="25"/>
  <c r="O15" i="25"/>
  <c r="AC15" i="25"/>
  <c r="M15" i="25"/>
  <c r="R15" i="25"/>
  <c r="T15" i="25"/>
  <c r="K40" i="25"/>
  <c r="J51" i="25"/>
  <c r="J43" i="25"/>
  <c r="J35" i="25"/>
  <c r="J27" i="25"/>
  <c r="J19" i="25"/>
  <c r="AP56" i="25" l="1"/>
  <c r="J47" i="26" s="1"/>
  <c r="M47" i="26" s="1"/>
  <c r="AO56" i="25"/>
  <c r="J46" i="26" s="1"/>
  <c r="M46" i="26" s="1"/>
  <c r="AN56" i="25"/>
  <c r="J45" i="26" s="1"/>
  <c r="M45" i="26" s="1"/>
  <c r="AM56" i="25"/>
  <c r="J44" i="26" s="1"/>
  <c r="M44" i="26" s="1"/>
  <c r="T56" i="25"/>
  <c r="J27" i="26" s="1"/>
  <c r="M27" i="26" s="1"/>
  <c r="Z56" i="25"/>
  <c r="J33" i="26" s="1"/>
  <c r="M33" i="26" s="1"/>
  <c r="AG56" i="25"/>
  <c r="J36" i="26" s="1"/>
  <c r="M36" i="26" s="1"/>
  <c r="AH56" i="25"/>
  <c r="J37" i="26" s="1"/>
  <c r="M37" i="26" s="1"/>
  <c r="AI56" i="25"/>
  <c r="J40" i="26" s="1"/>
  <c r="M40" i="26" s="1"/>
  <c r="M56" i="25"/>
  <c r="J18" i="26" s="1"/>
  <c r="M18" i="26" s="1"/>
  <c r="S56" i="25"/>
  <c r="J26" i="26" s="1"/>
  <c r="M26" i="26" s="1"/>
  <c r="Q56" i="25"/>
  <c r="J24" i="26" s="1"/>
  <c r="M24" i="26" s="1"/>
  <c r="AC56" i="25"/>
  <c r="J22" i="26" s="1"/>
  <c r="M22" i="26" s="1"/>
  <c r="K56" i="25"/>
  <c r="J16" i="26" s="1"/>
  <c r="M16" i="26" s="1"/>
  <c r="AD56" i="25"/>
  <c r="J23" i="26" s="1"/>
  <c r="M23" i="26" s="1"/>
  <c r="AF56" i="25"/>
  <c r="J35" i="26" s="1"/>
  <c r="M35" i="26" s="1"/>
  <c r="R56" i="25"/>
  <c r="J25" i="26" s="1"/>
  <c r="M25" i="26" s="1"/>
  <c r="W56" i="25"/>
  <c r="J30" i="26" s="1"/>
  <c r="M30" i="26" s="1"/>
  <c r="AL56" i="25"/>
  <c r="J43" i="26" s="1"/>
  <c r="M43" i="26" s="1"/>
  <c r="V56" i="25"/>
  <c r="J29" i="26" s="1"/>
  <c r="M29" i="26" s="1"/>
  <c r="AK56" i="25"/>
  <c r="J42" i="26" s="1"/>
  <c r="M42" i="26" s="1"/>
  <c r="AB56" i="25"/>
  <c r="J39" i="26" s="1"/>
  <c r="M39" i="26" s="1"/>
  <c r="AJ56" i="25"/>
  <c r="J41" i="26" s="1"/>
  <c r="M41" i="26" s="1"/>
  <c r="N56" i="25"/>
  <c r="J19" i="26" s="1"/>
  <c r="M19" i="26" s="1"/>
  <c r="AE56" i="25"/>
  <c r="J34" i="26" s="1"/>
  <c r="M34" i="26" s="1"/>
  <c r="J56" i="25"/>
  <c r="J15" i="26" s="1"/>
  <c r="M15" i="26" s="1"/>
  <c r="P56" i="25"/>
  <c r="J21" i="26" s="1"/>
  <c r="M21" i="26" s="1"/>
  <c r="AA56" i="25"/>
  <c r="J38" i="26" s="1"/>
  <c r="M38" i="26" s="1"/>
  <c r="U56" i="25"/>
  <c r="J28" i="26" s="1"/>
  <c r="M28" i="26" s="1"/>
  <c r="X56" i="25"/>
  <c r="J31" i="26" s="1"/>
  <c r="M31" i="26" s="1"/>
  <c r="L56" i="25"/>
  <c r="J17" i="26" s="1"/>
  <c r="M17" i="26" s="1"/>
  <c r="O56" i="25"/>
  <c r="J20" i="26" s="1"/>
  <c r="M20" i="26" s="1"/>
  <c r="Y56" i="25"/>
  <c r="J32" i="26" s="1"/>
  <c r="M32" i="26" s="1"/>
  <c r="M48" i="26" l="1"/>
  <c r="D7"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所沢西体育</author>
    <author xml:space="preserve"> </author>
  </authors>
  <commentList>
    <comment ref="K9" authorId="0" shapeId="0" xr:uid="{E2CBD7B1-5935-4BDC-A887-2F00A77CDFDE}">
      <text>
        <r>
          <rPr>
            <b/>
            <sz val="9"/>
            <rFont val="ＭＳ Ｐゴシック"/>
            <family val="3"/>
            <charset val="128"/>
          </rPr>
          <t>半角数字で1989/6/2のように西暦で入力。和暦で表示されます。</t>
        </r>
      </text>
    </comment>
    <comment ref="M9" authorId="1" shapeId="0" xr:uid="{D2474DD4-8243-4A22-B0E2-6D9670D0A643}">
      <text>
        <r>
          <rPr>
            <b/>
            <sz val="9"/>
            <color indexed="81"/>
            <rFont val="ＭＳ Ｐゴシック"/>
            <family val="3"/>
            <charset val="128"/>
          </rPr>
          <t>左欄の生年月日を西暦で入力すると自動的に表示します</t>
        </r>
      </text>
    </comment>
    <comment ref="K10" authorId="0" shapeId="0" xr:uid="{08FD2E49-1A6D-4B00-9E68-7AE152B5AE7E}">
      <text>
        <r>
          <rPr>
            <b/>
            <sz val="9"/>
            <rFont val="ＭＳ Ｐゴシック"/>
            <family val="3"/>
            <charset val="128"/>
          </rPr>
          <t>半角数字で1989/6/2のように西暦で入力。和暦で表示されます。</t>
        </r>
      </text>
    </comment>
  </commentList>
</comments>
</file>

<file path=xl/sharedStrings.xml><?xml version="1.0" encoding="utf-8"?>
<sst xmlns="http://schemas.openxmlformats.org/spreadsheetml/2006/main" count="1349" uniqueCount="252">
  <si>
    <t>都道府県名</t>
    <rPh sb="0" eb="4">
      <t>トドウフケン</t>
    </rPh>
    <rPh sb="4" eb="5">
      <t>メイ</t>
    </rPh>
    <phoneticPr fontId="5"/>
  </si>
  <si>
    <t>選手番号</t>
    <rPh sb="0" eb="2">
      <t>センシュ</t>
    </rPh>
    <rPh sb="2" eb="4">
      <t>バンゴウ</t>
    </rPh>
    <phoneticPr fontId="5"/>
  </si>
  <si>
    <t>生年月日</t>
    <rPh sb="0" eb="2">
      <t>セイネン</t>
    </rPh>
    <rPh sb="2" eb="4">
      <t>ガッピ</t>
    </rPh>
    <phoneticPr fontId="5"/>
  </si>
  <si>
    <t>選手名（ふりがな）</t>
    <rPh sb="0" eb="3">
      <t>センシュメイ</t>
    </rPh>
    <phoneticPr fontId="5"/>
  </si>
  <si>
    <t>選手名（漢字）</t>
    <rPh sb="0" eb="3">
      <t>センシュメイ</t>
    </rPh>
    <rPh sb="4" eb="6">
      <t>カンジ</t>
    </rPh>
    <phoneticPr fontId="5"/>
  </si>
  <si>
    <t>姓</t>
    <rPh sb="0" eb="1">
      <t>セイ</t>
    </rPh>
    <phoneticPr fontId="5"/>
  </si>
  <si>
    <t>名</t>
    <rPh sb="0" eb="1">
      <t>メイ</t>
    </rPh>
    <phoneticPr fontId="5"/>
  </si>
  <si>
    <t>昭和</t>
    <rPh sb="0" eb="2">
      <t>ショウワ</t>
    </rPh>
    <phoneticPr fontId="5"/>
  </si>
  <si>
    <t>大正</t>
    <rPh sb="0" eb="2">
      <t>タイショウ</t>
    </rPh>
    <phoneticPr fontId="5"/>
  </si>
  <si>
    <t>平成</t>
    <rPh sb="0" eb="2">
      <t>ヘイセイ</t>
    </rPh>
    <phoneticPr fontId="5"/>
  </si>
  <si>
    <t>性別</t>
    <rPh sb="0" eb="2">
      <t>セイベツ</t>
    </rPh>
    <phoneticPr fontId="5"/>
  </si>
  <si>
    <t>男</t>
    <rPh sb="0" eb="1">
      <t>オトコ</t>
    </rPh>
    <phoneticPr fontId="5"/>
  </si>
  <si>
    <t>女</t>
    <rPh sb="0" eb="1">
      <t>オンナ</t>
    </rPh>
    <phoneticPr fontId="5"/>
  </si>
  <si>
    <t>（　正　・　副　・　控　）</t>
    <rPh sb="2" eb="3">
      <t>セイ</t>
    </rPh>
    <rPh sb="6" eb="7">
      <t>フク</t>
    </rPh>
    <rPh sb="10" eb="11">
      <t>ヒカ</t>
    </rPh>
    <phoneticPr fontId="5"/>
  </si>
  <si>
    <t>選手名簿シートの選手番号を入力してください。</t>
    <rPh sb="0" eb="2">
      <t>センシュ</t>
    </rPh>
    <rPh sb="2" eb="4">
      <t>メイボ</t>
    </rPh>
    <rPh sb="8" eb="10">
      <t>センシュ</t>
    </rPh>
    <rPh sb="10" eb="12">
      <t>バンゴウ</t>
    </rPh>
    <rPh sb="13" eb="15">
      <t>ニュウリョク</t>
    </rPh>
    <phoneticPr fontId="5"/>
  </si>
  <si>
    <t>↓</t>
    <phoneticPr fontId="5"/>
  </si>
  <si>
    <t>一般男子団体（ＭＴ）</t>
    <rPh sb="0" eb="2">
      <t>イッパン</t>
    </rPh>
    <rPh sb="2" eb="4">
      <t>ダンシ</t>
    </rPh>
    <rPh sb="4" eb="6">
      <t>ダンタイ</t>
    </rPh>
    <phoneticPr fontId="5"/>
  </si>
  <si>
    <t>監督</t>
    <rPh sb="0" eb="2">
      <t>カントク</t>
    </rPh>
    <phoneticPr fontId="5"/>
  </si>
  <si>
    <t>コーチ</t>
    <phoneticPr fontId="5"/>
  </si>
  <si>
    <t>マネージャー</t>
    <phoneticPr fontId="5"/>
  </si>
  <si>
    <t>選手１</t>
    <rPh sb="0" eb="2">
      <t>センシュ</t>
    </rPh>
    <phoneticPr fontId="5"/>
  </si>
  <si>
    <t>選手２</t>
    <rPh sb="0" eb="2">
      <t>センシュ</t>
    </rPh>
    <phoneticPr fontId="5"/>
  </si>
  <si>
    <t>選手３</t>
    <rPh sb="0" eb="2">
      <t>センシュ</t>
    </rPh>
    <phoneticPr fontId="5"/>
  </si>
  <si>
    <t>選手４</t>
    <rPh sb="0" eb="2">
      <t>センシュ</t>
    </rPh>
    <phoneticPr fontId="5"/>
  </si>
  <si>
    <t>選手５</t>
    <rPh sb="0" eb="2">
      <t>センシュ</t>
    </rPh>
    <phoneticPr fontId="5"/>
  </si>
  <si>
    <t>選手６</t>
    <rPh sb="0" eb="2">
      <t>センシュ</t>
    </rPh>
    <phoneticPr fontId="5"/>
  </si>
  <si>
    <t>上記の通り申し込みます。</t>
    <rPh sb="0" eb="2">
      <t>ジョウキ</t>
    </rPh>
    <rPh sb="3" eb="4">
      <t>トオ</t>
    </rPh>
    <rPh sb="5" eb="6">
      <t>モウ</t>
    </rPh>
    <rPh sb="7" eb="8">
      <t>コ</t>
    </rPh>
    <phoneticPr fontId="5"/>
  </si>
  <si>
    <t>一般女子団体（ＷＴ）</t>
    <rPh sb="0" eb="2">
      <t>イッパン</t>
    </rPh>
    <rPh sb="2" eb="4">
      <t>ジョシ</t>
    </rPh>
    <rPh sb="4" eb="6">
      <t>ダンタイ</t>
    </rPh>
    <phoneticPr fontId="5"/>
  </si>
  <si>
    <t>選手７</t>
    <rPh sb="0" eb="2">
      <t>センシュ</t>
    </rPh>
    <phoneticPr fontId="5"/>
  </si>
  <si>
    <t>選手８</t>
    <rPh sb="0" eb="2">
      <t>センシュ</t>
    </rPh>
    <phoneticPr fontId="5"/>
  </si>
  <si>
    <t>選手９</t>
    <rPh sb="0" eb="2">
      <t>センシュ</t>
    </rPh>
    <phoneticPr fontId="5"/>
  </si>
  <si>
    <t>一般男子単（ＭＳ）</t>
    <rPh sb="0" eb="2">
      <t>イッパン</t>
    </rPh>
    <rPh sb="2" eb="4">
      <t>ダンシ</t>
    </rPh>
    <rPh sb="4" eb="5">
      <t>タン</t>
    </rPh>
    <phoneticPr fontId="5"/>
  </si>
  <si>
    <t>選手１０</t>
    <rPh sb="0" eb="2">
      <t>センシュ</t>
    </rPh>
    <phoneticPr fontId="5"/>
  </si>
  <si>
    <t>選手１１</t>
    <rPh sb="0" eb="2">
      <t>センシュ</t>
    </rPh>
    <phoneticPr fontId="5"/>
  </si>
  <si>
    <t>選手１２</t>
    <rPh sb="0" eb="2">
      <t>センシュ</t>
    </rPh>
    <phoneticPr fontId="5"/>
  </si>
  <si>
    <t>選手１３</t>
    <rPh sb="0" eb="2">
      <t>センシュ</t>
    </rPh>
    <phoneticPr fontId="5"/>
  </si>
  <si>
    <t>選手１４</t>
    <rPh sb="0" eb="2">
      <t>センシュ</t>
    </rPh>
    <phoneticPr fontId="5"/>
  </si>
  <si>
    <t>選手１５</t>
    <rPh sb="0" eb="2">
      <t>センシュ</t>
    </rPh>
    <phoneticPr fontId="5"/>
  </si>
  <si>
    <t>選手１６</t>
    <rPh sb="0" eb="2">
      <t>センシュ</t>
    </rPh>
    <phoneticPr fontId="5"/>
  </si>
  <si>
    <t>組１</t>
    <rPh sb="0" eb="1">
      <t>クミ</t>
    </rPh>
    <phoneticPr fontId="5"/>
  </si>
  <si>
    <t>組２</t>
    <rPh sb="0" eb="1">
      <t>クミ</t>
    </rPh>
    <phoneticPr fontId="5"/>
  </si>
  <si>
    <t>組３</t>
    <rPh sb="0" eb="1">
      <t>クミ</t>
    </rPh>
    <phoneticPr fontId="5"/>
  </si>
  <si>
    <t>組４</t>
    <rPh sb="0" eb="1">
      <t>クミ</t>
    </rPh>
    <phoneticPr fontId="5"/>
  </si>
  <si>
    <t>組５</t>
    <rPh sb="0" eb="1">
      <t>クミ</t>
    </rPh>
    <phoneticPr fontId="5"/>
  </si>
  <si>
    <t>組６</t>
    <rPh sb="0" eb="1">
      <t>クミ</t>
    </rPh>
    <phoneticPr fontId="5"/>
  </si>
  <si>
    <t>組７</t>
    <rPh sb="0" eb="1">
      <t>クミ</t>
    </rPh>
    <phoneticPr fontId="5"/>
  </si>
  <si>
    <t>組８</t>
    <rPh sb="0" eb="1">
      <t>クミ</t>
    </rPh>
    <phoneticPr fontId="5"/>
  </si>
  <si>
    <t>組９</t>
    <rPh sb="0" eb="1">
      <t>クミ</t>
    </rPh>
    <phoneticPr fontId="5"/>
  </si>
  <si>
    <t>組１０</t>
    <rPh sb="0" eb="1">
      <t>クミ</t>
    </rPh>
    <phoneticPr fontId="5"/>
  </si>
  <si>
    <t>組１１</t>
    <rPh sb="0" eb="1">
      <t>クミ</t>
    </rPh>
    <phoneticPr fontId="5"/>
  </si>
  <si>
    <t>組１２</t>
    <rPh sb="0" eb="1">
      <t>クミ</t>
    </rPh>
    <phoneticPr fontId="5"/>
  </si>
  <si>
    <t>一般女子単（WＳ）</t>
    <rPh sb="0" eb="2">
      <t>イッパン</t>
    </rPh>
    <rPh sb="2" eb="3">
      <t>オンナ</t>
    </rPh>
    <rPh sb="3" eb="4">
      <t>コ</t>
    </rPh>
    <rPh sb="4" eb="5">
      <t>タン</t>
    </rPh>
    <phoneticPr fontId="5"/>
  </si>
  <si>
    <t>一般女子複（ＷＤ）</t>
    <rPh sb="0" eb="2">
      <t>イッパン</t>
    </rPh>
    <rPh sb="2" eb="4">
      <t>ジョシ</t>
    </rPh>
    <rPh sb="4" eb="5">
      <t>フク</t>
    </rPh>
    <phoneticPr fontId="5"/>
  </si>
  <si>
    <t>一般男子複（ＭＤ）</t>
    <rPh sb="0" eb="2">
      <t>イッパン</t>
    </rPh>
    <rPh sb="2" eb="4">
      <t>ダンシ</t>
    </rPh>
    <rPh sb="4" eb="5">
      <t>フク</t>
    </rPh>
    <phoneticPr fontId="5"/>
  </si>
  <si>
    <t>男子30歳以上単（３０ＭＳ）</t>
    <rPh sb="0" eb="2">
      <t>ダンシ</t>
    </rPh>
    <rPh sb="4" eb="7">
      <t>サイイジョウ</t>
    </rPh>
    <rPh sb="7" eb="8">
      <t>タン</t>
    </rPh>
    <phoneticPr fontId="5"/>
  </si>
  <si>
    <t>男子40歳以上単（４０ＭＳ）</t>
    <rPh sb="0" eb="2">
      <t>ダンシ</t>
    </rPh>
    <rPh sb="4" eb="7">
      <t>サイイジョウ</t>
    </rPh>
    <rPh sb="7" eb="8">
      <t>タン</t>
    </rPh>
    <phoneticPr fontId="5"/>
  </si>
  <si>
    <t>男子30歳以上複（３０ＭＤ）</t>
    <rPh sb="0" eb="2">
      <t>ダンシ</t>
    </rPh>
    <rPh sb="4" eb="5">
      <t>サイ</t>
    </rPh>
    <rPh sb="5" eb="7">
      <t>イジョウ</t>
    </rPh>
    <rPh sb="7" eb="8">
      <t>フク</t>
    </rPh>
    <phoneticPr fontId="5"/>
  </si>
  <si>
    <t>男子40歳以上複（４０ＭＤ）</t>
    <rPh sb="0" eb="2">
      <t>ダンシ</t>
    </rPh>
    <rPh sb="4" eb="5">
      <t>サイ</t>
    </rPh>
    <rPh sb="5" eb="7">
      <t>イジョウ</t>
    </rPh>
    <rPh sb="7" eb="8">
      <t>フク</t>
    </rPh>
    <phoneticPr fontId="5"/>
  </si>
  <si>
    <t>男子50歳以上単（５０ＭＳ）</t>
    <rPh sb="0" eb="2">
      <t>ダンシ</t>
    </rPh>
    <rPh sb="4" eb="7">
      <t>サイイジョウ</t>
    </rPh>
    <rPh sb="7" eb="8">
      <t>タン</t>
    </rPh>
    <phoneticPr fontId="5"/>
  </si>
  <si>
    <t>男子50歳以上複（５０ＭＤ）</t>
    <rPh sb="0" eb="2">
      <t>ダンシ</t>
    </rPh>
    <rPh sb="4" eb="5">
      <t>サイ</t>
    </rPh>
    <rPh sb="5" eb="7">
      <t>イジョウ</t>
    </rPh>
    <rPh sb="7" eb="8">
      <t>フク</t>
    </rPh>
    <phoneticPr fontId="5"/>
  </si>
  <si>
    <t>男子60歳以上単（６０ＭＳ）</t>
    <rPh sb="0" eb="2">
      <t>ダンシ</t>
    </rPh>
    <rPh sb="4" eb="7">
      <t>サイイジョウ</t>
    </rPh>
    <rPh sb="7" eb="8">
      <t>タン</t>
    </rPh>
    <phoneticPr fontId="5"/>
  </si>
  <si>
    <t>男子60歳以上複（６０ＭＤ）</t>
    <rPh sb="0" eb="2">
      <t>ダンシ</t>
    </rPh>
    <rPh sb="4" eb="5">
      <t>サイ</t>
    </rPh>
    <rPh sb="5" eb="7">
      <t>イジョウ</t>
    </rPh>
    <rPh sb="7" eb="8">
      <t>フク</t>
    </rPh>
    <phoneticPr fontId="5"/>
  </si>
  <si>
    <t>男子65歳以上単（６５ＭＳ）</t>
    <rPh sb="0" eb="2">
      <t>ダンシ</t>
    </rPh>
    <rPh sb="4" eb="7">
      <t>サイイジョウ</t>
    </rPh>
    <rPh sb="7" eb="8">
      <t>タン</t>
    </rPh>
    <phoneticPr fontId="5"/>
  </si>
  <si>
    <t>男子65歳以上複（６５ＭＤ）</t>
    <rPh sb="0" eb="2">
      <t>ダンシ</t>
    </rPh>
    <rPh sb="4" eb="5">
      <t>サイ</t>
    </rPh>
    <rPh sb="5" eb="7">
      <t>イジョウ</t>
    </rPh>
    <rPh sb="7" eb="8">
      <t>フク</t>
    </rPh>
    <phoneticPr fontId="5"/>
  </si>
  <si>
    <t>男子70歳以上単（７０ＭＳ）</t>
    <rPh sb="0" eb="2">
      <t>ダンシ</t>
    </rPh>
    <rPh sb="4" eb="7">
      <t>サイイジョウ</t>
    </rPh>
    <rPh sb="7" eb="8">
      <t>タン</t>
    </rPh>
    <phoneticPr fontId="5"/>
  </si>
  <si>
    <t>男子70歳以上複（７０ＭＤ）</t>
    <rPh sb="0" eb="2">
      <t>ダンシ</t>
    </rPh>
    <rPh sb="4" eb="5">
      <t>サイ</t>
    </rPh>
    <rPh sb="5" eb="7">
      <t>イジョウ</t>
    </rPh>
    <rPh sb="7" eb="8">
      <t>フク</t>
    </rPh>
    <phoneticPr fontId="5"/>
  </si>
  <si>
    <t>女子30歳以上単（３０ＷＳ）</t>
    <rPh sb="0" eb="2">
      <t>ジョシ</t>
    </rPh>
    <rPh sb="4" eb="7">
      <t>サイイジョウ</t>
    </rPh>
    <rPh sb="7" eb="8">
      <t>タン</t>
    </rPh>
    <phoneticPr fontId="5"/>
  </si>
  <si>
    <t>女子30歳以上複（３０ＷＤ）</t>
    <rPh sb="0" eb="2">
      <t>ジョシ</t>
    </rPh>
    <rPh sb="4" eb="5">
      <t>サイ</t>
    </rPh>
    <rPh sb="5" eb="7">
      <t>イジョウ</t>
    </rPh>
    <rPh sb="7" eb="8">
      <t>フク</t>
    </rPh>
    <phoneticPr fontId="5"/>
  </si>
  <si>
    <t>女子40歳以上単（４０ＷＳ）</t>
    <rPh sb="0" eb="2">
      <t>ジョシ</t>
    </rPh>
    <rPh sb="4" eb="7">
      <t>サイイジョウ</t>
    </rPh>
    <rPh sb="7" eb="8">
      <t>タン</t>
    </rPh>
    <phoneticPr fontId="5"/>
  </si>
  <si>
    <t>女子40歳以上複（４０ＷＤ）</t>
    <rPh sb="0" eb="2">
      <t>ジョシ</t>
    </rPh>
    <rPh sb="4" eb="5">
      <t>サイ</t>
    </rPh>
    <rPh sb="5" eb="7">
      <t>イジョウ</t>
    </rPh>
    <rPh sb="7" eb="8">
      <t>フク</t>
    </rPh>
    <phoneticPr fontId="5"/>
  </si>
  <si>
    <t>一覧表</t>
    <rPh sb="0" eb="2">
      <t>イチラン</t>
    </rPh>
    <rPh sb="2" eb="3">
      <t>ヒョウ</t>
    </rPh>
    <phoneticPr fontId="5"/>
  </si>
  <si>
    <t>(</t>
    <phoneticPr fontId="5"/>
  </si>
  <si>
    <t>)</t>
    <phoneticPr fontId="5"/>
  </si>
  <si>
    <t>枚中の</t>
    <rPh sb="0" eb="1">
      <t>マイ</t>
    </rPh>
    <rPh sb="1" eb="2">
      <t>チュウ</t>
    </rPh>
    <phoneticPr fontId="5"/>
  </si>
  <si>
    <t>(</t>
    <phoneticPr fontId="5"/>
  </si>
  <si>
    <t>)</t>
    <phoneticPr fontId="5"/>
  </si>
  <si>
    <t>枚</t>
    <rPh sb="0" eb="1">
      <t>マイ</t>
    </rPh>
    <phoneticPr fontId="5"/>
  </si>
  <si>
    <t>目</t>
    <rPh sb="0" eb="1">
      <t>メ</t>
    </rPh>
    <phoneticPr fontId="5"/>
  </si>
  <si>
    <t>№</t>
    <phoneticPr fontId="5"/>
  </si>
  <si>
    <t>派遣審判員</t>
    <rPh sb="0" eb="2">
      <t>ハケン</t>
    </rPh>
    <rPh sb="2" eb="5">
      <t>シンパンイン</t>
    </rPh>
    <phoneticPr fontId="5"/>
  </si>
  <si>
    <t>団体戦</t>
    <rPh sb="0" eb="3">
      <t>ダンタイセン</t>
    </rPh>
    <phoneticPr fontId="5"/>
  </si>
  <si>
    <t>個人戦</t>
    <rPh sb="0" eb="3">
      <t>コジンセン</t>
    </rPh>
    <phoneticPr fontId="5"/>
  </si>
  <si>
    <t>コーチ</t>
    <phoneticPr fontId="5"/>
  </si>
  <si>
    <t>マネージャー</t>
    <phoneticPr fontId="5"/>
  </si>
  <si>
    <t>選手</t>
    <rPh sb="0" eb="2">
      <t>センシュ</t>
    </rPh>
    <phoneticPr fontId="5"/>
  </si>
  <si>
    <t>男子個人</t>
    <rPh sb="0" eb="2">
      <t>ダンシ</t>
    </rPh>
    <rPh sb="2" eb="4">
      <t>コジン</t>
    </rPh>
    <phoneticPr fontId="5"/>
  </si>
  <si>
    <t>女子個人</t>
    <rPh sb="0" eb="1">
      <t>ジョ</t>
    </rPh>
    <phoneticPr fontId="5"/>
  </si>
  <si>
    <t>一般男</t>
    <rPh sb="0" eb="2">
      <t>イッパン</t>
    </rPh>
    <rPh sb="2" eb="3">
      <t>オトコ</t>
    </rPh>
    <phoneticPr fontId="5"/>
  </si>
  <si>
    <t>一般女</t>
    <phoneticPr fontId="5"/>
  </si>
  <si>
    <t>一般S</t>
    <rPh sb="0" eb="2">
      <t>イッパン</t>
    </rPh>
    <phoneticPr fontId="5"/>
  </si>
  <si>
    <t>一般D</t>
    <rPh sb="0" eb="2">
      <t>イッパン</t>
    </rPh>
    <phoneticPr fontId="5"/>
  </si>
  <si>
    <t>30S</t>
  </si>
  <si>
    <t>30D</t>
  </si>
  <si>
    <t>40S</t>
  </si>
  <si>
    <t>40D</t>
  </si>
  <si>
    <t>50S</t>
  </si>
  <si>
    <t>50D</t>
  </si>
  <si>
    <t>60S</t>
  </si>
  <si>
    <t>60D</t>
  </si>
  <si>
    <t>65S</t>
  </si>
  <si>
    <t>65D</t>
  </si>
  <si>
    <t>70S</t>
  </si>
  <si>
    <t>70D</t>
  </si>
  <si>
    <t>合　計</t>
    <rPh sb="0" eb="1">
      <t>ゴウ</t>
    </rPh>
    <rPh sb="2" eb="3">
      <t>ケイ</t>
    </rPh>
    <phoneticPr fontId="5"/>
  </si>
  <si>
    <t>標記合計</t>
  </si>
  <si>
    <t>番号</t>
    <rPh sb="0" eb="2">
      <t>バンゴウ</t>
    </rPh>
    <phoneticPr fontId="5"/>
  </si>
  <si>
    <t>種　目　別</t>
    <rPh sb="0" eb="1">
      <t>タネ</t>
    </rPh>
    <rPh sb="2" eb="3">
      <t>メ</t>
    </rPh>
    <rPh sb="4" eb="5">
      <t>ベツ</t>
    </rPh>
    <phoneticPr fontId="5"/>
  </si>
  <si>
    <t>適　　用</t>
    <rPh sb="0" eb="1">
      <t>テキ</t>
    </rPh>
    <rPh sb="3" eb="4">
      <t>ヨウ</t>
    </rPh>
    <phoneticPr fontId="5"/>
  </si>
  <si>
    <t>金　　　額</t>
    <rPh sb="0" eb="1">
      <t>キン</t>
    </rPh>
    <rPh sb="4" eb="5">
      <t>ガク</t>
    </rPh>
    <phoneticPr fontId="5"/>
  </si>
  <si>
    <t>参加料</t>
    <rPh sb="0" eb="3">
      <t>サンカリョウ</t>
    </rPh>
    <phoneticPr fontId="5"/>
  </si>
  <si>
    <t>参加数</t>
    <rPh sb="0" eb="3">
      <t>サンカスウ</t>
    </rPh>
    <phoneticPr fontId="5"/>
  </si>
  <si>
    <t>合　　　計</t>
    <rPh sb="0" eb="1">
      <t>ゴウ</t>
    </rPh>
    <rPh sb="4" eb="5">
      <t>ケイ</t>
    </rPh>
    <phoneticPr fontId="5"/>
  </si>
  <si>
    <t>男子団体</t>
    <rPh sb="0" eb="2">
      <t>ダンシ</t>
    </rPh>
    <rPh sb="2" eb="4">
      <t>ダンタイ</t>
    </rPh>
    <phoneticPr fontId="5"/>
  </si>
  <si>
    <t>チーム</t>
    <phoneticPr fontId="5"/>
  </si>
  <si>
    <t>×</t>
    <phoneticPr fontId="5"/>
  </si>
  <si>
    <t>チーム</t>
    <phoneticPr fontId="5"/>
  </si>
  <si>
    <t>＝</t>
    <phoneticPr fontId="5"/>
  </si>
  <si>
    <t>円</t>
    <rPh sb="0" eb="1">
      <t>エン</t>
    </rPh>
    <phoneticPr fontId="5"/>
  </si>
  <si>
    <t>MT</t>
  </si>
  <si>
    <t>女子団体</t>
    <rPh sb="0" eb="2">
      <t>ジョシ</t>
    </rPh>
    <rPh sb="2" eb="4">
      <t>ダンタイ</t>
    </rPh>
    <phoneticPr fontId="5"/>
  </si>
  <si>
    <t>WT</t>
  </si>
  <si>
    <t>男子成壮年団体</t>
    <rPh sb="0" eb="2">
      <t>ダンシ</t>
    </rPh>
    <rPh sb="2" eb="3">
      <t>ナ</t>
    </rPh>
    <rPh sb="3" eb="5">
      <t>ソウネン</t>
    </rPh>
    <rPh sb="5" eb="7">
      <t>ダンタイ</t>
    </rPh>
    <phoneticPr fontId="5"/>
  </si>
  <si>
    <t>チーム</t>
    <phoneticPr fontId="5"/>
  </si>
  <si>
    <t>×</t>
    <phoneticPr fontId="5"/>
  </si>
  <si>
    <t>チーム</t>
    <phoneticPr fontId="5"/>
  </si>
  <si>
    <t>＝</t>
    <phoneticPr fontId="5"/>
  </si>
  <si>
    <t>OBT</t>
  </si>
  <si>
    <t>一般男子単</t>
    <rPh sb="0" eb="2">
      <t>イッパン</t>
    </rPh>
    <rPh sb="2" eb="4">
      <t>ダンシ</t>
    </rPh>
    <rPh sb="4" eb="5">
      <t>タン</t>
    </rPh>
    <phoneticPr fontId="5"/>
  </si>
  <si>
    <t>人</t>
    <rPh sb="0" eb="1">
      <t>ヒト</t>
    </rPh>
    <phoneticPr fontId="5"/>
  </si>
  <si>
    <t>×</t>
    <phoneticPr fontId="5"/>
  </si>
  <si>
    <t>人</t>
    <rPh sb="0" eb="1">
      <t>ニン</t>
    </rPh>
    <phoneticPr fontId="5"/>
  </si>
  <si>
    <t>MS</t>
  </si>
  <si>
    <t>一般男子複</t>
    <rPh sb="0" eb="2">
      <t>イッパン</t>
    </rPh>
    <rPh sb="2" eb="4">
      <t>ダンシ</t>
    </rPh>
    <rPh sb="4" eb="5">
      <t>フク</t>
    </rPh>
    <phoneticPr fontId="5"/>
  </si>
  <si>
    <t>組</t>
    <rPh sb="0" eb="1">
      <t>クミ</t>
    </rPh>
    <phoneticPr fontId="5"/>
  </si>
  <si>
    <t>MD</t>
  </si>
  <si>
    <t>一般女子単</t>
    <rPh sb="0" eb="2">
      <t>イッパン</t>
    </rPh>
    <rPh sb="2" eb="4">
      <t>ジョシ</t>
    </rPh>
    <rPh sb="4" eb="5">
      <t>タン</t>
    </rPh>
    <phoneticPr fontId="5"/>
  </si>
  <si>
    <t>WS</t>
  </si>
  <si>
    <t>一般女子複</t>
    <rPh sb="0" eb="2">
      <t>イッパン</t>
    </rPh>
    <rPh sb="2" eb="4">
      <t>ジョシ</t>
    </rPh>
    <rPh sb="4" eb="5">
      <t>フク</t>
    </rPh>
    <phoneticPr fontId="5"/>
  </si>
  <si>
    <t>WD</t>
  </si>
  <si>
    <t>30才以上男子単</t>
    <rPh sb="2" eb="3">
      <t>サイ</t>
    </rPh>
    <rPh sb="3" eb="5">
      <t>イジョウ</t>
    </rPh>
    <rPh sb="5" eb="7">
      <t>ダンシ</t>
    </rPh>
    <rPh sb="7" eb="8">
      <t>タン</t>
    </rPh>
    <phoneticPr fontId="5"/>
  </si>
  <si>
    <t>30MS</t>
  </si>
  <si>
    <t>30才以上男子複</t>
    <rPh sb="2" eb="3">
      <t>サイ</t>
    </rPh>
    <rPh sb="3" eb="5">
      <t>イジョウ</t>
    </rPh>
    <rPh sb="5" eb="7">
      <t>ダンシ</t>
    </rPh>
    <rPh sb="7" eb="8">
      <t>フク</t>
    </rPh>
    <phoneticPr fontId="5"/>
  </si>
  <si>
    <t>30MD</t>
  </si>
  <si>
    <t>40才以上男子単</t>
    <rPh sb="2" eb="3">
      <t>サイ</t>
    </rPh>
    <rPh sb="3" eb="5">
      <t>イジョウ</t>
    </rPh>
    <rPh sb="5" eb="7">
      <t>ダンシ</t>
    </rPh>
    <rPh sb="7" eb="8">
      <t>タン</t>
    </rPh>
    <phoneticPr fontId="5"/>
  </si>
  <si>
    <t>40MS</t>
  </si>
  <si>
    <t>40才以上男子複</t>
    <rPh sb="2" eb="3">
      <t>サイ</t>
    </rPh>
    <rPh sb="3" eb="5">
      <t>イジョウ</t>
    </rPh>
    <rPh sb="5" eb="7">
      <t>ダンシ</t>
    </rPh>
    <rPh sb="7" eb="8">
      <t>フク</t>
    </rPh>
    <phoneticPr fontId="5"/>
  </si>
  <si>
    <t>40MD</t>
  </si>
  <si>
    <t>50才以上男子単</t>
    <rPh sb="2" eb="3">
      <t>サイ</t>
    </rPh>
    <rPh sb="3" eb="5">
      <t>イジョウ</t>
    </rPh>
    <rPh sb="5" eb="7">
      <t>ダンシ</t>
    </rPh>
    <rPh sb="7" eb="8">
      <t>タン</t>
    </rPh>
    <phoneticPr fontId="5"/>
  </si>
  <si>
    <t>50MS</t>
  </si>
  <si>
    <t>50才以上男子複</t>
    <rPh sb="2" eb="3">
      <t>サイ</t>
    </rPh>
    <rPh sb="3" eb="5">
      <t>イジョウ</t>
    </rPh>
    <rPh sb="5" eb="7">
      <t>ダンシ</t>
    </rPh>
    <rPh sb="7" eb="8">
      <t>フク</t>
    </rPh>
    <phoneticPr fontId="5"/>
  </si>
  <si>
    <t>50MD</t>
  </si>
  <si>
    <t>60才以上男子単</t>
    <rPh sb="2" eb="3">
      <t>サイ</t>
    </rPh>
    <rPh sb="3" eb="5">
      <t>イジョウ</t>
    </rPh>
    <rPh sb="5" eb="7">
      <t>ダンシ</t>
    </rPh>
    <rPh sb="7" eb="8">
      <t>タン</t>
    </rPh>
    <phoneticPr fontId="5"/>
  </si>
  <si>
    <t>60MS</t>
  </si>
  <si>
    <t>60才以上男子複</t>
    <rPh sb="2" eb="3">
      <t>サイ</t>
    </rPh>
    <rPh sb="3" eb="5">
      <t>イジョウ</t>
    </rPh>
    <rPh sb="5" eb="7">
      <t>ダンシ</t>
    </rPh>
    <rPh sb="7" eb="8">
      <t>フク</t>
    </rPh>
    <phoneticPr fontId="5"/>
  </si>
  <si>
    <t>60MD</t>
  </si>
  <si>
    <t>65才以上男子単</t>
    <rPh sb="2" eb="3">
      <t>サイ</t>
    </rPh>
    <rPh sb="3" eb="5">
      <t>イジョウ</t>
    </rPh>
    <rPh sb="5" eb="7">
      <t>ダンシ</t>
    </rPh>
    <rPh sb="7" eb="8">
      <t>タン</t>
    </rPh>
    <phoneticPr fontId="5"/>
  </si>
  <si>
    <t>65MS</t>
  </si>
  <si>
    <t>65才以上男子複</t>
    <rPh sb="2" eb="3">
      <t>サイ</t>
    </rPh>
    <rPh sb="3" eb="5">
      <t>イジョウ</t>
    </rPh>
    <rPh sb="5" eb="7">
      <t>ダンシ</t>
    </rPh>
    <rPh sb="7" eb="8">
      <t>フク</t>
    </rPh>
    <phoneticPr fontId="5"/>
  </si>
  <si>
    <t>65MD</t>
  </si>
  <si>
    <t>30才以上女子単</t>
    <rPh sb="2" eb="3">
      <t>サイ</t>
    </rPh>
    <rPh sb="3" eb="5">
      <t>イジョウ</t>
    </rPh>
    <rPh sb="5" eb="7">
      <t>ジョシ</t>
    </rPh>
    <rPh sb="7" eb="8">
      <t>タン</t>
    </rPh>
    <phoneticPr fontId="5"/>
  </si>
  <si>
    <t>30WS</t>
  </si>
  <si>
    <t>30才以上女子複</t>
    <rPh sb="2" eb="3">
      <t>サイ</t>
    </rPh>
    <rPh sb="3" eb="5">
      <t>イジョウ</t>
    </rPh>
    <rPh sb="5" eb="7">
      <t>ジョシ</t>
    </rPh>
    <rPh sb="7" eb="8">
      <t>フク</t>
    </rPh>
    <phoneticPr fontId="5"/>
  </si>
  <si>
    <t>30WD</t>
  </si>
  <si>
    <t>40才以上女子単</t>
    <rPh sb="2" eb="3">
      <t>サイ</t>
    </rPh>
    <rPh sb="3" eb="5">
      <t>イジョウ</t>
    </rPh>
    <rPh sb="5" eb="7">
      <t>ジョシ</t>
    </rPh>
    <rPh sb="7" eb="8">
      <t>タン</t>
    </rPh>
    <phoneticPr fontId="5"/>
  </si>
  <si>
    <t>40WS</t>
  </si>
  <si>
    <t>40才以上女子複</t>
    <rPh sb="2" eb="3">
      <t>サイ</t>
    </rPh>
    <rPh sb="3" eb="5">
      <t>イジョウ</t>
    </rPh>
    <rPh sb="5" eb="7">
      <t>ジョシ</t>
    </rPh>
    <rPh sb="7" eb="8">
      <t>フク</t>
    </rPh>
    <phoneticPr fontId="5"/>
  </si>
  <si>
    <t>40WD</t>
  </si>
  <si>
    <t>70才以上男子単</t>
    <rPh sb="2" eb="3">
      <t>サイ</t>
    </rPh>
    <rPh sb="3" eb="5">
      <t>イジョウ</t>
    </rPh>
    <rPh sb="5" eb="7">
      <t>ダンシ</t>
    </rPh>
    <rPh sb="7" eb="8">
      <t>タン</t>
    </rPh>
    <phoneticPr fontId="5"/>
  </si>
  <si>
    <t>70MS</t>
  </si>
  <si>
    <t>70才以上男子複</t>
    <rPh sb="2" eb="3">
      <t>サイ</t>
    </rPh>
    <rPh sb="3" eb="5">
      <t>イジョウ</t>
    </rPh>
    <rPh sb="5" eb="7">
      <t>ダンシ</t>
    </rPh>
    <rPh sb="7" eb="8">
      <t>フク</t>
    </rPh>
    <phoneticPr fontId="5"/>
  </si>
  <si>
    <t>70MD</t>
  </si>
  <si>
    <t>50才以上女子単</t>
    <rPh sb="2" eb="3">
      <t>サイ</t>
    </rPh>
    <rPh sb="3" eb="5">
      <t>イジョウ</t>
    </rPh>
    <rPh sb="5" eb="7">
      <t>ジョシ</t>
    </rPh>
    <rPh sb="7" eb="8">
      <t>タン</t>
    </rPh>
    <phoneticPr fontId="5"/>
  </si>
  <si>
    <t>50WS</t>
  </si>
  <si>
    <t>50才以上女子複</t>
    <rPh sb="2" eb="3">
      <t>サイ</t>
    </rPh>
    <rPh sb="3" eb="5">
      <t>イジョウ</t>
    </rPh>
    <rPh sb="5" eb="7">
      <t>ジョシ</t>
    </rPh>
    <rPh sb="7" eb="8">
      <t>フク</t>
    </rPh>
    <phoneticPr fontId="5"/>
  </si>
  <si>
    <t>50WD</t>
  </si>
  <si>
    <t>静　岡</t>
    <rPh sb="0" eb="1">
      <t>セイ</t>
    </rPh>
    <rPh sb="2" eb="3">
      <t>オカ</t>
    </rPh>
    <phoneticPr fontId="5"/>
  </si>
  <si>
    <t>岐　阜</t>
    <rPh sb="0" eb="1">
      <t>チマタ</t>
    </rPh>
    <rPh sb="2" eb="3">
      <t>ユタカ</t>
    </rPh>
    <phoneticPr fontId="5"/>
  </si>
  <si>
    <t>愛　知</t>
    <rPh sb="0" eb="1">
      <t>アイ</t>
    </rPh>
    <rPh sb="2" eb="3">
      <t>チ</t>
    </rPh>
    <phoneticPr fontId="5"/>
  </si>
  <si>
    <t>三　重</t>
    <rPh sb="0" eb="1">
      <t>サン</t>
    </rPh>
    <rPh sb="2" eb="3">
      <t>ジュウ</t>
    </rPh>
    <phoneticPr fontId="5"/>
  </si>
  <si>
    <t>女子50歳以上単（５０ＷＳ）</t>
    <rPh sb="0" eb="2">
      <t>ジョシ</t>
    </rPh>
    <rPh sb="4" eb="7">
      <t>サイイジョウ</t>
    </rPh>
    <rPh sb="7" eb="8">
      <t>タン</t>
    </rPh>
    <phoneticPr fontId="5"/>
  </si>
  <si>
    <t>女子50歳以上複（５０ＷＤ）</t>
    <rPh sb="0" eb="2">
      <t>ジョシ</t>
    </rPh>
    <rPh sb="4" eb="5">
      <t>サイ</t>
    </rPh>
    <rPh sb="5" eb="7">
      <t>イジョウ</t>
    </rPh>
    <rPh sb="7" eb="8">
      <t>フク</t>
    </rPh>
    <phoneticPr fontId="5"/>
  </si>
  <si>
    <t>申込責任者</t>
    <rPh sb="0" eb="1">
      <t>モウ</t>
    </rPh>
    <rPh sb="1" eb="2">
      <t>コ</t>
    </rPh>
    <rPh sb="2" eb="5">
      <t>セキニンシャ</t>
    </rPh>
    <phoneticPr fontId="5"/>
  </si>
  <si>
    <t>連絡先</t>
    <rPh sb="0" eb="3">
      <t>レンラクサキ</t>
    </rPh>
    <phoneticPr fontId="5"/>
  </si>
  <si>
    <t>(日中つながる番号、できれば携帯電話)</t>
    <rPh sb="1" eb="3">
      <t>ニッチュウ</t>
    </rPh>
    <rPh sb="7" eb="9">
      <t>バンゴウ</t>
    </rPh>
    <rPh sb="14" eb="16">
      <t>ケイタイ</t>
    </rPh>
    <rPh sb="16" eb="18">
      <t>デンワ</t>
    </rPh>
    <phoneticPr fontId="5"/>
  </si>
  <si>
    <t>ふりがな</t>
    <phoneticPr fontId="5"/>
  </si>
  <si>
    <t>男子成壮年団体（ＯＢＴ）</t>
    <rPh sb="0" eb="2">
      <t>ダンシ</t>
    </rPh>
    <rPh sb="2" eb="3">
      <t>セイ</t>
    </rPh>
    <rPh sb="3" eb="5">
      <t>ソウネン</t>
    </rPh>
    <rPh sb="5" eb="7">
      <t>ダンタイ</t>
    </rPh>
    <phoneticPr fontId="5"/>
  </si>
  <si>
    <t>女子成壮年団体（ＯGＴ）</t>
    <rPh sb="0" eb="2">
      <t>ジョシ</t>
    </rPh>
    <rPh sb="2" eb="3">
      <t>セイ</t>
    </rPh>
    <rPh sb="3" eb="5">
      <t>ソウネン</t>
    </rPh>
    <rPh sb="5" eb="7">
      <t>ダンタイ</t>
    </rPh>
    <phoneticPr fontId="5"/>
  </si>
  <si>
    <t>女子成壮年団体</t>
    <rPh sb="0" eb="2">
      <t>ジョシ</t>
    </rPh>
    <rPh sb="2" eb="3">
      <t>ナ</t>
    </rPh>
    <rPh sb="3" eb="5">
      <t>ソウネン</t>
    </rPh>
    <rPh sb="5" eb="7">
      <t>ダンタイ</t>
    </rPh>
    <phoneticPr fontId="5"/>
  </si>
  <si>
    <t>男成年</t>
    <rPh sb="0" eb="1">
      <t>オトコ</t>
    </rPh>
    <phoneticPr fontId="5"/>
  </si>
  <si>
    <t>女成年</t>
    <rPh sb="0" eb="1">
      <t>オンナ</t>
    </rPh>
    <rPh sb="1" eb="2">
      <t>ナ</t>
    </rPh>
    <rPh sb="2" eb="3">
      <t>ネン</t>
    </rPh>
    <phoneticPr fontId="5"/>
  </si>
  <si>
    <t>名前</t>
    <rPh sb="0" eb="2">
      <t>ナマエ</t>
    </rPh>
    <phoneticPr fontId="5"/>
  </si>
  <si>
    <t>年齢</t>
    <rPh sb="0" eb="2">
      <t>ネンレイ</t>
    </rPh>
    <phoneticPr fontId="25"/>
  </si>
  <si>
    <t>男子ハイパーエイジ団体（ＨＢＴ）</t>
    <rPh sb="0" eb="2">
      <t>ダンシ</t>
    </rPh>
    <rPh sb="9" eb="11">
      <t>ダンタイ</t>
    </rPh>
    <phoneticPr fontId="5"/>
  </si>
  <si>
    <t>女子55歳以上複（５５ＷＤ）</t>
    <rPh sb="0" eb="2">
      <t>ジョシ</t>
    </rPh>
    <rPh sb="4" eb="5">
      <t>サイ</t>
    </rPh>
    <rPh sb="5" eb="7">
      <t>イジョウ</t>
    </rPh>
    <rPh sb="7" eb="8">
      <t>フク</t>
    </rPh>
    <phoneticPr fontId="5"/>
  </si>
  <si>
    <t>女子55歳以上単（５５ＷＳ）</t>
    <rPh sb="0" eb="2">
      <t>ジョシ</t>
    </rPh>
    <rPh sb="4" eb="7">
      <t>サイイジョウ</t>
    </rPh>
    <rPh sb="7" eb="8">
      <t>タン</t>
    </rPh>
    <phoneticPr fontId="5"/>
  </si>
  <si>
    <t>55S</t>
    <phoneticPr fontId="5"/>
  </si>
  <si>
    <t>55D</t>
    <phoneticPr fontId="5"/>
  </si>
  <si>
    <t>ハイパーエイジ</t>
    <phoneticPr fontId="5"/>
  </si>
  <si>
    <t>男子ハイパーエイジ団体</t>
    <rPh sb="0" eb="2">
      <t>ダンシ</t>
    </rPh>
    <rPh sb="9" eb="11">
      <t>ダンタイ</t>
    </rPh>
    <phoneticPr fontId="5"/>
  </si>
  <si>
    <t>55才以上女子単</t>
    <rPh sb="2" eb="3">
      <t>サイ</t>
    </rPh>
    <rPh sb="3" eb="5">
      <t>イジョウ</t>
    </rPh>
    <rPh sb="5" eb="7">
      <t>ジョシ</t>
    </rPh>
    <rPh sb="7" eb="8">
      <t>タン</t>
    </rPh>
    <phoneticPr fontId="5"/>
  </si>
  <si>
    <t>55才以上女子複</t>
    <rPh sb="2" eb="3">
      <t>サイ</t>
    </rPh>
    <rPh sb="3" eb="5">
      <t>イジョウ</t>
    </rPh>
    <rPh sb="5" eb="7">
      <t>ジョシ</t>
    </rPh>
    <rPh sb="7" eb="8">
      <t>フク</t>
    </rPh>
    <phoneticPr fontId="5"/>
  </si>
  <si>
    <t>合　　　　　　計</t>
    <rPh sb="0" eb="1">
      <t>アイ</t>
    </rPh>
    <rPh sb="7" eb="8">
      <t>ケイ</t>
    </rPh>
    <phoneticPr fontId="5"/>
  </si>
  <si>
    <t>※　お手数ですが、監督、コーチ、マネージャー等の欄(クリーム色で表示)は、手動で○印(記号)を入力してください。</t>
    <rPh sb="3" eb="5">
      <t>テスウ</t>
    </rPh>
    <rPh sb="9" eb="11">
      <t>カントク</t>
    </rPh>
    <rPh sb="22" eb="23">
      <t>ナド</t>
    </rPh>
    <rPh sb="24" eb="25">
      <t>ラン</t>
    </rPh>
    <rPh sb="30" eb="31">
      <t>イロ</t>
    </rPh>
    <rPh sb="32" eb="34">
      <t>ヒョウジ</t>
    </rPh>
    <rPh sb="37" eb="39">
      <t>シュドウ</t>
    </rPh>
    <rPh sb="41" eb="42">
      <t>シルシ</t>
    </rPh>
    <rPh sb="43" eb="45">
      <t>キゴウ</t>
    </rPh>
    <rPh sb="47" eb="49">
      <t>ニュウリョク</t>
    </rPh>
    <phoneticPr fontId="5"/>
  </si>
  <si>
    <t>円を下記明細のとおり大会開催日初日に納金致します。</t>
    <rPh sb="10" eb="14">
      <t>タイカイカイサイ</t>
    </rPh>
    <rPh sb="14" eb="15">
      <t>ビ</t>
    </rPh>
    <rPh sb="15" eb="17">
      <t>ショニチ</t>
    </rPh>
    <rPh sb="19" eb="20">
      <t>キン</t>
    </rPh>
    <phoneticPr fontId="5"/>
  </si>
  <si>
    <t>納金</t>
    <rPh sb="0" eb="2">
      <t>ノウキン</t>
    </rPh>
    <phoneticPr fontId="5"/>
  </si>
  <si>
    <t>県教職員バドミントン連盟　大会申込責任者名</t>
    <rPh sb="0" eb="1">
      <t>ケン</t>
    </rPh>
    <rPh sb="1" eb="4">
      <t>キョウショクイン</t>
    </rPh>
    <rPh sb="10" eb="12">
      <t>レンメイ</t>
    </rPh>
    <rPh sb="13" eb="15">
      <t>タイカイ</t>
    </rPh>
    <rPh sb="15" eb="17">
      <t>モウシコ</t>
    </rPh>
    <rPh sb="17" eb="20">
      <t>セキニンシャ</t>
    </rPh>
    <rPh sb="20" eb="21">
      <t>メイ</t>
    </rPh>
    <phoneticPr fontId="5"/>
  </si>
  <si>
    <t>県　名</t>
    <rPh sb="0" eb="1">
      <t>ケン</t>
    </rPh>
    <rPh sb="2" eb="3">
      <t>メイ</t>
    </rPh>
    <phoneticPr fontId="5"/>
  </si>
  <si>
    <t>←お選びください</t>
    <rPh sb="2" eb="3">
      <t>エラ</t>
    </rPh>
    <phoneticPr fontId="5"/>
  </si>
  <si>
    <t>◎ 参加申込書入力に際して ▶①この「参加選手名簿」と種目毎の「参加申込書」に入力し、参加種目一覧表、納入一覧表にデータ反映されているかご確認ください。</t>
    <rPh sb="2" eb="4">
      <t>サンカ</t>
    </rPh>
    <rPh sb="4" eb="7">
      <t>モウシコミショ</t>
    </rPh>
    <rPh sb="7" eb="9">
      <t>ニュウリョク</t>
    </rPh>
    <rPh sb="10" eb="11">
      <t>サイ</t>
    </rPh>
    <rPh sb="19" eb="21">
      <t>サンカ</t>
    </rPh>
    <rPh sb="21" eb="23">
      <t>センシュ</t>
    </rPh>
    <rPh sb="23" eb="25">
      <t>メイボ</t>
    </rPh>
    <rPh sb="27" eb="29">
      <t>シュモク</t>
    </rPh>
    <rPh sb="29" eb="30">
      <t>ゴト</t>
    </rPh>
    <rPh sb="32" eb="34">
      <t>サンカ</t>
    </rPh>
    <rPh sb="34" eb="37">
      <t>モウシコミショ</t>
    </rPh>
    <rPh sb="39" eb="41">
      <t>ニュウリョク</t>
    </rPh>
    <rPh sb="43" eb="45">
      <t>サンカ</t>
    </rPh>
    <rPh sb="45" eb="47">
      <t>シュモク</t>
    </rPh>
    <rPh sb="47" eb="49">
      <t>イチラン</t>
    </rPh>
    <rPh sb="49" eb="50">
      <t>ヒョウ</t>
    </rPh>
    <rPh sb="51" eb="53">
      <t>ノウニュウ</t>
    </rPh>
    <rPh sb="53" eb="55">
      <t>イチラン</t>
    </rPh>
    <rPh sb="55" eb="56">
      <t>ヒョウ</t>
    </rPh>
    <rPh sb="60" eb="62">
      <t>ハンエイ</t>
    </rPh>
    <rPh sb="69" eb="71">
      <t>カクニン</t>
    </rPh>
    <phoneticPr fontId="5"/>
  </si>
  <si>
    <t>基準年月日</t>
    <rPh sb="0" eb="2">
      <t>キジュン</t>
    </rPh>
    <rPh sb="2" eb="5">
      <t>ネンガッピ</t>
    </rPh>
    <phoneticPr fontId="5"/>
  </si>
  <si>
    <t>における満年齢</t>
    <rPh sb="4" eb="7">
      <t>マンネンレイ</t>
    </rPh>
    <phoneticPr fontId="5"/>
  </si>
  <si>
    <t>歳</t>
    <rPh sb="0" eb="1">
      <t>サイ</t>
    </rPh>
    <phoneticPr fontId="5"/>
  </si>
  <si>
    <r>
      <rPr>
        <sz val="10"/>
        <color theme="0"/>
        <rFont val="HG丸ｺﾞｼｯｸM-PRO"/>
        <family val="3"/>
        <charset val="128"/>
      </rPr>
      <t>◎ 参加申込書入力に際して</t>
    </r>
    <r>
      <rPr>
        <sz val="10"/>
        <color rgb="FF0070C0"/>
        <rFont val="HG丸ｺﾞｼｯｸM-PRO"/>
        <family val="3"/>
        <charset val="128"/>
      </rPr>
      <t xml:space="preserve"> ▶②「参加種目一覧表」の監督・コーチ等に○印を入力。「参加料納入予定一覧表」の申込責任者・連絡先を入力して保存。</t>
    </r>
    <rPh sb="17" eb="19">
      <t>サンカ</t>
    </rPh>
    <rPh sb="19" eb="21">
      <t>シュモク</t>
    </rPh>
    <rPh sb="21" eb="23">
      <t>イチラン</t>
    </rPh>
    <rPh sb="23" eb="24">
      <t>ヒョウ</t>
    </rPh>
    <rPh sb="26" eb="28">
      <t>カントク</t>
    </rPh>
    <rPh sb="32" eb="33">
      <t>トウ</t>
    </rPh>
    <rPh sb="35" eb="36">
      <t>シルシ</t>
    </rPh>
    <rPh sb="37" eb="39">
      <t>ニュウリョク</t>
    </rPh>
    <rPh sb="67" eb="69">
      <t>ホゾン</t>
    </rPh>
    <phoneticPr fontId="5"/>
  </si>
  <si>
    <t>団体戦のみエントリーされた方で、団体種目が不成立となった場合に、</t>
    <rPh sb="0" eb="2">
      <t>ダンタイ</t>
    </rPh>
    <rPh sb="2" eb="3">
      <t>セン</t>
    </rPh>
    <rPh sb="13" eb="14">
      <t>カタ</t>
    </rPh>
    <rPh sb="16" eb="18">
      <t>ダンタイ</t>
    </rPh>
    <rPh sb="18" eb="20">
      <t>シュモク</t>
    </rPh>
    <rPh sb="21" eb="24">
      <t>フセイリツ</t>
    </rPh>
    <rPh sb="28" eb="30">
      <t>バアイ</t>
    </rPh>
    <phoneticPr fontId="5"/>
  </si>
  <si>
    <t>個人戦に変更追加される選手の方のみ、個人戦種目名を以下にご記入ください。</t>
    <rPh sb="0" eb="2">
      <t>コジン</t>
    </rPh>
    <rPh sb="2" eb="3">
      <t>セン</t>
    </rPh>
    <rPh sb="4" eb="6">
      <t>ヘンコウ</t>
    </rPh>
    <rPh sb="6" eb="8">
      <t>ツイカ</t>
    </rPh>
    <rPh sb="11" eb="13">
      <t>センシュ</t>
    </rPh>
    <rPh sb="14" eb="15">
      <t>カタ</t>
    </rPh>
    <rPh sb="18" eb="20">
      <t>コジン</t>
    </rPh>
    <rPh sb="20" eb="21">
      <t>セン</t>
    </rPh>
    <rPh sb="21" eb="23">
      <t>シュモク</t>
    </rPh>
    <rPh sb="23" eb="24">
      <t>メイ</t>
    </rPh>
    <rPh sb="25" eb="27">
      <t>イカ</t>
    </rPh>
    <rPh sb="29" eb="31">
      <t>キニュウ</t>
    </rPh>
    <phoneticPr fontId="5"/>
  </si>
  <si>
    <r>
      <rPr>
        <sz val="10"/>
        <color theme="0"/>
        <rFont val="HG丸ｺﾞｼｯｸM-PRO"/>
        <family val="3"/>
        <charset val="128"/>
      </rPr>
      <t>◎ 参加申込書入力に際して</t>
    </r>
    <r>
      <rPr>
        <sz val="10"/>
        <color rgb="FF0070C0"/>
        <rFont val="HG丸ｺﾞｼｯｸM-PRO"/>
        <family val="3"/>
        <charset val="128"/>
      </rPr>
      <t xml:space="preserve"> ▶③ファイル名の【県名】を書き換えて保存し、東海ブロック事業事務局〈educatorsbad.f@gmail.com〉へご送信ください。</t>
    </r>
    <rPh sb="2" eb="4">
      <t>サンカ</t>
    </rPh>
    <rPh sb="4" eb="7">
      <t>モウシコミショ</t>
    </rPh>
    <rPh sb="7" eb="9">
      <t>ニュウリョク</t>
    </rPh>
    <rPh sb="10" eb="11">
      <t>サイ</t>
    </rPh>
    <rPh sb="20" eb="21">
      <t>メイ</t>
    </rPh>
    <rPh sb="23" eb="25">
      <t>ケンメイ</t>
    </rPh>
    <rPh sb="27" eb="28">
      <t>カ</t>
    </rPh>
    <rPh sb="29" eb="30">
      <t>カ</t>
    </rPh>
    <rPh sb="32" eb="34">
      <t>ホゾン</t>
    </rPh>
    <rPh sb="36" eb="38">
      <t>トウカイ</t>
    </rPh>
    <rPh sb="42" eb="44">
      <t>ジギョウ</t>
    </rPh>
    <rPh sb="44" eb="47">
      <t>ジムキョク</t>
    </rPh>
    <rPh sb="75" eb="77">
      <t>ソウシン</t>
    </rPh>
    <phoneticPr fontId="5"/>
  </si>
  <si>
    <t>◆今後の本大会に関する課題及び要望事項等</t>
    <rPh sb="1" eb="3">
      <t>コンゴ</t>
    </rPh>
    <rPh sb="4" eb="7">
      <t>ホンタイカイ</t>
    </rPh>
    <rPh sb="8" eb="9">
      <t>カン</t>
    </rPh>
    <rPh sb="11" eb="13">
      <t>カダイ</t>
    </rPh>
    <rPh sb="13" eb="14">
      <t>オヨ</t>
    </rPh>
    <rPh sb="15" eb="17">
      <t>ヨウボウ</t>
    </rPh>
    <rPh sb="17" eb="19">
      <t>ジコウ</t>
    </rPh>
    <rPh sb="19" eb="20">
      <t>トウ</t>
    </rPh>
    <phoneticPr fontId="25"/>
  </si>
  <si>
    <t>◆本大会出場に際しての確認・連絡事項等</t>
    <rPh sb="1" eb="4">
      <t>ホンタイカイ</t>
    </rPh>
    <rPh sb="2" eb="3">
      <t>シホン</t>
    </rPh>
    <rPh sb="4" eb="6">
      <t>シュツジョウ</t>
    </rPh>
    <rPh sb="7" eb="8">
      <t>サイ</t>
    </rPh>
    <rPh sb="11" eb="13">
      <t>カクニン</t>
    </rPh>
    <rPh sb="14" eb="16">
      <t>レンラク</t>
    </rPh>
    <rPh sb="16" eb="18">
      <t>ジコウ</t>
    </rPh>
    <rPh sb="18" eb="19">
      <t>トウ</t>
    </rPh>
    <phoneticPr fontId="25"/>
  </si>
  <si>
    <t>ご記入ありがとうございました。
1チームでも１人でも多くの教職員の方々にご参加いただける大会にしていきたいと考えて企画してまいります。
今後ともご支援・ご協力のほどよろしくお願いいたします。</t>
    <rPh sb="1" eb="3">
      <t>キニュウ</t>
    </rPh>
    <rPh sb="68" eb="70">
      <t>コンゴ</t>
    </rPh>
    <rPh sb="73" eb="75">
      <t>シエン</t>
    </rPh>
    <rPh sb="77" eb="79">
      <t>キョウリョク</t>
    </rPh>
    <rPh sb="87" eb="88">
      <t>ネガ</t>
    </rPh>
    <phoneticPr fontId="25"/>
  </si>
  <si>
    <t>第７回 東海地区教職員バドミントン選手権大会　参加選手名簿</t>
    <rPh sb="17" eb="20">
      <t>センシュケン</t>
    </rPh>
    <rPh sb="25" eb="27">
      <t>センシュ</t>
    </rPh>
    <rPh sb="27" eb="29">
      <t>メイボ</t>
    </rPh>
    <phoneticPr fontId="5"/>
  </si>
  <si>
    <t>２０２５年４月●日　　</t>
    <rPh sb="4" eb="5">
      <t>ネン</t>
    </rPh>
    <rPh sb="6" eb="7">
      <t>ガツ</t>
    </rPh>
    <rPh sb="8" eb="9">
      <t>ニチ</t>
    </rPh>
    <phoneticPr fontId="5"/>
  </si>
  <si>
    <t>第７回東海地区教職員バドミントン選手権大会　参加種目一覧表</t>
    <rPh sb="0" eb="1">
      <t>ダイ</t>
    </rPh>
    <rPh sb="2" eb="3">
      <t>カイ</t>
    </rPh>
    <rPh sb="3" eb="10">
      <t>トウカイチクキョウショクイン</t>
    </rPh>
    <rPh sb="16" eb="19">
      <t>センシュケン</t>
    </rPh>
    <rPh sb="19" eb="21">
      <t>タイカイ</t>
    </rPh>
    <rPh sb="22" eb="24">
      <t>サンカ</t>
    </rPh>
    <rPh sb="24" eb="26">
      <t>シュモク</t>
    </rPh>
    <rPh sb="26" eb="29">
      <t>イチランヒョウ</t>
    </rPh>
    <phoneticPr fontId="5"/>
  </si>
  <si>
    <t>第７回東海地区教職員大会　参加料納入一覧表</t>
    <rPh sb="3" eb="5">
      <t>トウカイ</t>
    </rPh>
    <rPh sb="5" eb="7">
      <t>チク</t>
    </rPh>
    <rPh sb="7" eb="10">
      <t>キョウショクイン</t>
    </rPh>
    <rPh sb="10" eb="12">
      <t>タイカイ</t>
    </rPh>
    <rPh sb="13" eb="16">
      <t>サンカリョウ</t>
    </rPh>
    <rPh sb="16" eb="18">
      <t>ノウニュウ</t>
    </rPh>
    <rPh sb="18" eb="21">
      <t>イチランヒョウ</t>
    </rPh>
    <phoneticPr fontId="5"/>
  </si>
  <si>
    <t>期日　：　令和 ７ 年 ５ 月 ５ 日（月）</t>
    <rPh sb="20" eb="21">
      <t>ゲツ</t>
    </rPh>
    <phoneticPr fontId="5"/>
  </si>
  <si>
    <t>場所　：　いちのみや中央プラザ体育館　競技会場大会本部</t>
    <rPh sb="0" eb="2">
      <t>バショ</t>
    </rPh>
    <rPh sb="10" eb="12">
      <t>チュウオウ</t>
    </rPh>
    <rPh sb="15" eb="18">
      <t>タイイクカン</t>
    </rPh>
    <rPh sb="19" eb="21">
      <t>キョウギ</t>
    </rPh>
    <rPh sb="21" eb="23">
      <t>カイジョウ</t>
    </rPh>
    <rPh sb="23" eb="25">
      <t>タイカイ</t>
    </rPh>
    <rPh sb="25" eb="27">
      <t>ホンブ</t>
    </rPh>
    <phoneticPr fontId="5"/>
  </si>
  <si>
    <r>
      <t>第７回 東海地区教職員バドミントン選手権大会</t>
    </r>
    <r>
      <rPr>
        <sz val="11"/>
        <color rgb="FF000000"/>
        <rFont val="ＭＳ Ｐゴシック"/>
        <family val="3"/>
        <charset val="128"/>
      </rPr>
      <t>　</t>
    </r>
    <r>
      <rPr>
        <b/>
        <sz val="11"/>
        <color rgb="FF000000"/>
        <rFont val="ＭＳ Ｐゴシック"/>
        <family val="3"/>
        <charset val="128"/>
      </rPr>
      <t>参加申込書</t>
    </r>
    <rPh sb="4" eb="6">
      <t>トウカイ</t>
    </rPh>
    <rPh sb="6" eb="8">
      <t>チク</t>
    </rPh>
    <rPh sb="8" eb="11">
      <t>キョウショクイン</t>
    </rPh>
    <rPh sb="17" eb="20">
      <t>センシュケン</t>
    </rPh>
    <rPh sb="20" eb="22">
      <t>タイカイ</t>
    </rPh>
    <rPh sb="23" eb="25">
      <t>サンカ</t>
    </rPh>
    <rPh sb="25" eb="28">
      <t>モウシコミショ</t>
    </rPh>
    <phoneticPr fontId="5"/>
  </si>
  <si>
    <t>女子65歳以上複（６５ＷＤ）</t>
    <rPh sb="0" eb="2">
      <t>ジョシ</t>
    </rPh>
    <rPh sb="4" eb="5">
      <t>サイ</t>
    </rPh>
    <rPh sb="5" eb="7">
      <t>イジョウ</t>
    </rPh>
    <rPh sb="7" eb="8">
      <t>フク</t>
    </rPh>
    <phoneticPr fontId="5"/>
  </si>
  <si>
    <t>女子60歳以上単（６０ＷＳ）</t>
    <rPh sb="0" eb="2">
      <t>ジョシ</t>
    </rPh>
    <rPh sb="4" eb="7">
      <t>サイイジョウ</t>
    </rPh>
    <rPh sb="7" eb="8">
      <t>タン</t>
    </rPh>
    <phoneticPr fontId="5"/>
  </si>
  <si>
    <t>女子60歳以上複（６０ＷＤ）</t>
    <rPh sb="0" eb="2">
      <t>ジョシ</t>
    </rPh>
    <rPh sb="4" eb="5">
      <t>サイ</t>
    </rPh>
    <rPh sb="5" eb="7">
      <t>イジョウ</t>
    </rPh>
    <rPh sb="7" eb="8">
      <t>フク</t>
    </rPh>
    <phoneticPr fontId="5"/>
  </si>
  <si>
    <t>女子65歳以上単（６５ＷＳ）</t>
    <rPh sb="0" eb="2">
      <t>ジョシ</t>
    </rPh>
    <rPh sb="4" eb="7">
      <t>サイイジョウ</t>
    </rPh>
    <rPh sb="7" eb="8">
      <t>タン</t>
    </rPh>
    <phoneticPr fontId="5"/>
  </si>
  <si>
    <t>令和７年度日本教職員バドミントン連盟東海ブロック事業</t>
    <rPh sb="0" eb="2">
      <t>レイワ</t>
    </rPh>
    <rPh sb="3" eb="5">
      <t>ネンド</t>
    </rPh>
    <rPh sb="5" eb="7">
      <t>ニホン</t>
    </rPh>
    <rPh sb="7" eb="10">
      <t>キョウショクイン</t>
    </rPh>
    <rPh sb="16" eb="18">
      <t>レンメイ</t>
    </rPh>
    <rPh sb="18" eb="20">
      <t>トウカイ</t>
    </rPh>
    <rPh sb="24" eb="26">
      <t>ジギョウ</t>
    </rPh>
    <phoneticPr fontId="25"/>
  </si>
  <si>
    <t>第７回東海地区教職員バドミントン選手権大会</t>
    <rPh sb="0" eb="1">
      <t>ダイ</t>
    </rPh>
    <rPh sb="2" eb="3">
      <t>カイ</t>
    </rPh>
    <rPh sb="3" eb="7">
      <t>トウカイチク</t>
    </rPh>
    <rPh sb="7" eb="10">
      <t>キョウショクイン</t>
    </rPh>
    <rPh sb="16" eb="19">
      <t>センシュケン</t>
    </rPh>
    <rPh sb="19" eb="21">
      <t>タイカイ</t>
    </rPh>
    <phoneticPr fontId="25"/>
  </si>
  <si>
    <t>60S</t>
    <phoneticPr fontId="5"/>
  </si>
  <si>
    <t>60D</t>
    <phoneticPr fontId="5"/>
  </si>
  <si>
    <t>65S</t>
    <phoneticPr fontId="5"/>
  </si>
  <si>
    <t>65D</t>
    <phoneticPr fontId="5"/>
  </si>
  <si>
    <t>60才以上女子単</t>
    <rPh sb="2" eb="3">
      <t>サイ</t>
    </rPh>
    <rPh sb="3" eb="5">
      <t>イジョウ</t>
    </rPh>
    <rPh sb="5" eb="7">
      <t>ジョシ</t>
    </rPh>
    <rPh sb="7" eb="8">
      <t>タン</t>
    </rPh>
    <phoneticPr fontId="5"/>
  </si>
  <si>
    <t>60才以上女子複</t>
    <rPh sb="2" eb="3">
      <t>サイ</t>
    </rPh>
    <rPh sb="3" eb="5">
      <t>イジョウ</t>
    </rPh>
    <rPh sb="5" eb="7">
      <t>ジョシ</t>
    </rPh>
    <rPh sb="7" eb="8">
      <t>フク</t>
    </rPh>
    <phoneticPr fontId="5"/>
  </si>
  <si>
    <t>65才以上女子単</t>
    <rPh sb="2" eb="3">
      <t>サイ</t>
    </rPh>
    <rPh sb="3" eb="5">
      <t>イジョウ</t>
    </rPh>
    <rPh sb="5" eb="7">
      <t>ジョシ</t>
    </rPh>
    <rPh sb="7" eb="8">
      <t>タン</t>
    </rPh>
    <phoneticPr fontId="5"/>
  </si>
  <si>
    <t>65才以上女子複</t>
    <rPh sb="2" eb="3">
      <t>サイ</t>
    </rPh>
    <rPh sb="3" eb="5">
      <t>イジョウ</t>
    </rPh>
    <rPh sb="5" eb="7">
      <t>ジョシ</t>
    </rPh>
    <rPh sb="7" eb="8">
      <t>フク</t>
    </rPh>
    <phoneticPr fontId="5"/>
  </si>
  <si>
    <t>令和7年4月1日現在の年齢を手動で入力</t>
    <rPh sb="0" eb="2">
      <t>レイワ</t>
    </rPh>
    <rPh sb="3" eb="4">
      <t>ネン</t>
    </rPh>
    <rPh sb="5" eb="6">
      <t>ガツ</t>
    </rPh>
    <rPh sb="7" eb="8">
      <t>ニチ</t>
    </rPh>
    <rPh sb="8" eb="10">
      <t>ゲンザイ</t>
    </rPh>
    <rPh sb="11" eb="13">
      <t>ネンレイ</t>
    </rPh>
    <rPh sb="14" eb="16">
      <t>シュドウ</t>
    </rPh>
    <rPh sb="17" eb="19">
      <t>ニュウリョク</t>
    </rPh>
    <phoneticPr fontId="25"/>
  </si>
  <si>
    <t>教員・学校職員</t>
    <rPh sb="0" eb="2">
      <t>キョウイン</t>
    </rPh>
    <rPh sb="3" eb="5">
      <t>ガッコウ</t>
    </rPh>
    <rPh sb="5" eb="7">
      <t>ショクイン</t>
    </rPh>
    <phoneticPr fontId="46"/>
  </si>
  <si>
    <t>部活動指導員</t>
    <rPh sb="0" eb="3">
      <t>ブカツドウ</t>
    </rPh>
    <rPh sb="3" eb="6">
      <t>シドウイン</t>
    </rPh>
    <phoneticPr fontId="46"/>
  </si>
  <si>
    <t>教育委員会職員</t>
    <rPh sb="0" eb="5">
      <t>キョウイクイインカイ</t>
    </rPh>
    <rPh sb="5" eb="7">
      <t>ショクイン</t>
    </rPh>
    <phoneticPr fontId="46"/>
  </si>
  <si>
    <t>いずれかに○</t>
    <phoneticPr fontId="46"/>
  </si>
  <si>
    <t>2025/4/1 現在</t>
    <rPh sb="9" eb="11">
      <t>ゲンザイ</t>
    </rPh>
    <phoneticPr fontId="5"/>
  </si>
  <si>
    <t>審判
資格</t>
    <rPh sb="0" eb="2">
      <t>シンパン</t>
    </rPh>
    <rPh sb="3" eb="5">
      <t>シカク</t>
    </rPh>
    <phoneticPr fontId="5"/>
  </si>
  <si>
    <t>(在職者)学校名等教育機関名</t>
    <rPh sb="5" eb="8">
      <t>ガッコウメイ</t>
    </rPh>
    <rPh sb="8" eb="9">
      <t>トウ</t>
    </rPh>
    <rPh sb="9" eb="11">
      <t>キョウイク</t>
    </rPh>
    <rPh sb="11" eb="13">
      <t>キカン</t>
    </rPh>
    <rPh sb="13" eb="14">
      <t>メイ</t>
    </rPh>
    <phoneticPr fontId="5"/>
  </si>
  <si>
    <t>(退職者)前職の学校名等＋OB・OG</t>
    <rPh sb="1" eb="4">
      <t>タイショクシャ</t>
    </rPh>
    <rPh sb="5" eb="7">
      <t>ゼンショク</t>
    </rPh>
    <rPh sb="8" eb="11">
      <t>ガッコウメイ</t>
    </rPh>
    <rPh sb="11" eb="12">
      <t>トウ</t>
    </rPh>
    <phoneticPr fontId="5"/>
  </si>
  <si>
    <t>団体戦不成立種目申込者の
個人戦追加参加意向 他</t>
    <rPh sb="0" eb="2">
      <t>ダンタイ</t>
    </rPh>
    <rPh sb="2" eb="3">
      <t>セン</t>
    </rPh>
    <rPh sb="3" eb="8">
      <t>フセイリツシュモク</t>
    </rPh>
    <rPh sb="8" eb="10">
      <t>モウシコ</t>
    </rPh>
    <rPh sb="10" eb="11">
      <t>シャ</t>
    </rPh>
    <rPh sb="17" eb="18">
      <t>カ</t>
    </rPh>
    <rPh sb="23" eb="24">
      <t>ホカ</t>
    </rPh>
    <phoneticPr fontId="5"/>
  </si>
  <si>
    <t>連絡事項等</t>
    <phoneticPr fontId="5"/>
  </si>
  <si>
    <t xml:space="preserve">申込日 ： </t>
    <rPh sb="0" eb="3">
      <t>モウシコミビ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</si>
</sst>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quot; 円&quot;"/>
    <numFmt numFmtId="179" formatCode="[$-411]ge\.m\.d;@"/>
  </numFmts>
  <fonts count="51" x14ac:knownFonts="1">
    <font>
      <sz val="11"/>
      <color theme="1"/>
      <name val="ＭＳ Ｐゴシック"/>
      <family val="3"/>
      <charset val="128"/>
      <scheme val="minor"/>
    </font>
    <font>
      <sz val="11"/>
      <color indexed="8"/>
      <name val="ＭＳ Ｐゴシック"/>
      <family val="3"/>
      <charset val="128"/>
    </font>
    <font>
      <sz val="11"/>
      <color indexed="10"/>
      <name val="ＭＳ Ｐゴシック"/>
      <family val="3"/>
      <charset val="128"/>
    </font>
    <font>
      <b/>
      <sz val="11"/>
      <color indexed="8"/>
      <name val="ＭＳ Ｐゴシック"/>
      <family val="3"/>
      <charset val="128"/>
    </font>
    <font>
      <sz val="11"/>
      <color indexed="9"/>
      <name val="ＭＳ Ｐゴシック"/>
      <family val="3"/>
      <charset val="128"/>
    </font>
    <font>
      <sz val="6"/>
      <name val="ＭＳ Ｐゴシック"/>
      <family val="3"/>
      <charset val="128"/>
    </font>
    <font>
      <b/>
      <sz val="11"/>
      <name val="ＭＳ 明朝"/>
      <family val="1"/>
      <charset val="128"/>
    </font>
    <font>
      <sz val="12"/>
      <name val="ＭＳ Ｐゴシック"/>
      <family val="3"/>
      <charset val="128"/>
    </font>
    <font>
      <b/>
      <sz val="14"/>
      <name val="ＭＳ 明朝"/>
      <family val="1"/>
      <charset val="128"/>
    </font>
    <font>
      <sz val="11"/>
      <name val="ＭＳ 明朝"/>
      <family val="1"/>
      <charset val="128"/>
    </font>
    <font>
      <sz val="11"/>
      <color indexed="12"/>
      <name val="ＭＳ 明朝"/>
      <family val="1"/>
      <charset val="128"/>
    </font>
    <font>
      <sz val="9"/>
      <name val="ＭＳ 明朝"/>
      <family val="1"/>
      <charset val="128"/>
    </font>
    <font>
      <sz val="10"/>
      <name val="ＭＳ 明朝"/>
      <family val="1"/>
      <charset val="128"/>
    </font>
    <font>
      <sz val="8"/>
      <name val="ＭＳ 明朝"/>
      <family val="1"/>
      <charset val="128"/>
    </font>
    <font>
      <sz val="10"/>
      <color indexed="8"/>
      <name val="ＭＳ Ｐゴシック"/>
      <family val="3"/>
      <charset val="128"/>
    </font>
    <font>
      <sz val="20"/>
      <name val="ＭＳ 明朝"/>
      <family val="1"/>
      <charset val="128"/>
    </font>
    <font>
      <b/>
      <sz val="16"/>
      <name val="ＭＳ Ｐゴシック"/>
      <family val="3"/>
      <charset val="128"/>
    </font>
    <font>
      <sz val="11"/>
      <name val="ＭＳ Ｐゴシック"/>
      <family val="3"/>
      <charset val="128"/>
    </font>
    <font>
      <sz val="10"/>
      <name val="ＭＳ Ｐゴシック"/>
      <family val="3"/>
      <charset val="128"/>
    </font>
    <font>
      <sz val="20"/>
      <color indexed="10"/>
      <name val="ＭＳ Ｐゴシック"/>
      <family val="3"/>
      <charset val="128"/>
    </font>
    <font>
      <sz val="11"/>
      <color indexed="8"/>
      <name val="ＭＳ ゴシック"/>
      <family val="3"/>
      <charset val="128"/>
    </font>
    <font>
      <sz val="9"/>
      <color indexed="8"/>
      <name val="ＭＳ Ｐゴシック"/>
      <family val="3"/>
      <charset val="128"/>
    </font>
    <font>
      <b/>
      <sz val="11"/>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scheme val="minor"/>
    </font>
    <font>
      <b/>
      <sz val="12"/>
      <name val="ＭＳ Ｐゴシック"/>
      <family val="3"/>
      <charset val="128"/>
    </font>
    <font>
      <sz val="20"/>
      <color rgb="FF0070C0"/>
      <name val="ＭＳ Ｐゴシック"/>
      <family val="3"/>
      <charset val="128"/>
    </font>
    <font>
      <sz val="14"/>
      <color theme="1"/>
      <name val="HG丸ｺﾞｼｯｸM-PRO"/>
      <family val="3"/>
      <charset val="128"/>
    </font>
    <font>
      <sz val="11"/>
      <color rgb="FF0070C0"/>
      <name val="ＭＳ Ｐゴシック"/>
      <family val="3"/>
      <charset val="128"/>
      <scheme val="minor"/>
    </font>
    <font>
      <sz val="11"/>
      <name val="ＭＳ ゴシック"/>
      <family val="3"/>
    </font>
    <font>
      <sz val="11"/>
      <color theme="1" tint="0.34998626667073579"/>
      <name val="ＭＳ Ｐゴシック"/>
      <family val="3"/>
      <charset val="128"/>
      <scheme val="minor"/>
    </font>
    <font>
      <b/>
      <sz val="9"/>
      <name val="ＭＳ Ｐゴシック"/>
      <family val="3"/>
      <charset val="128"/>
    </font>
    <font>
      <b/>
      <sz val="9"/>
      <color indexed="81"/>
      <name val="ＭＳ Ｐゴシック"/>
      <family val="3"/>
      <charset val="128"/>
    </font>
    <font>
      <sz val="10"/>
      <color rgb="FF0070C0"/>
      <name val="HG丸ｺﾞｼｯｸM-PRO"/>
      <family val="3"/>
      <charset val="128"/>
    </font>
    <font>
      <sz val="10"/>
      <color theme="0"/>
      <name val="HG丸ｺﾞｼｯｸM-PRO"/>
      <family val="3"/>
      <charset val="128"/>
    </font>
    <font>
      <sz val="14"/>
      <name val="ＭＳ 明朝"/>
      <family val="1"/>
      <charset val="128"/>
    </font>
    <font>
      <sz val="11"/>
      <color rgb="FF7030A0"/>
      <name val="ＭＳ Ｐゴシック"/>
      <family val="3"/>
      <charset val="128"/>
      <scheme val="minor"/>
    </font>
    <font>
      <b/>
      <sz val="14"/>
      <name val="HG丸ｺﾞｼｯｸM-PRO"/>
      <family val="3"/>
      <charset val="128"/>
    </font>
    <font>
      <sz val="11"/>
      <color rgb="FF000000"/>
      <name val="ＭＳ Ｐゴシック"/>
      <family val="3"/>
      <charset val="128"/>
    </font>
    <font>
      <b/>
      <sz val="11"/>
      <color rgb="FF000000"/>
      <name val="ＭＳ Ｐゴシック"/>
      <family val="3"/>
      <charset val="128"/>
    </font>
    <font>
      <sz val="11"/>
      <color theme="6" tint="-0.249977111117893"/>
      <name val="ＭＳ Ｐゴシック"/>
      <family val="3"/>
      <charset val="128"/>
      <scheme val="minor"/>
    </font>
    <font>
      <sz val="10"/>
      <color theme="6" tint="-0.249977111117893"/>
      <name val="ＭＳ Ｐ明朝"/>
      <family val="1"/>
      <charset val="128"/>
    </font>
    <font>
      <sz val="10"/>
      <color rgb="FF00B050"/>
      <name val="ＭＳ Ｐ明朝"/>
      <family val="1"/>
      <charset val="128"/>
    </font>
    <font>
      <sz val="11"/>
      <color theme="1"/>
      <name val="HG丸ｺﾞｼｯｸM-PRO"/>
      <family val="3"/>
      <charset val="128"/>
    </font>
    <font>
      <sz val="7"/>
      <color theme="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0"/>
      <color theme="1" tint="0.34998626667073579"/>
      <name val="ＭＳ Ｐゴシック"/>
      <family val="3"/>
      <charset val="128"/>
      <scheme val="minor"/>
    </font>
  </fonts>
  <fills count="11">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rgb="FFFFFF66"/>
        <bgColor indexed="64"/>
      </patternFill>
    </fill>
    <fill>
      <patternFill patternType="gray125">
        <fgColor rgb="FFCC99FF"/>
        <bgColor auto="1"/>
      </patternFill>
    </fill>
    <fill>
      <patternFill patternType="gray125">
        <fgColor rgb="FFCC99FF"/>
      </patternFill>
    </fill>
    <fill>
      <patternFill patternType="lightGray">
        <fgColor rgb="FFFFC000"/>
      </patternFill>
    </fill>
    <fill>
      <patternFill patternType="lightGray">
        <fgColor rgb="FFFFFF00"/>
      </patternFill>
    </fill>
    <fill>
      <patternFill patternType="lightGray">
        <fgColor theme="9" tint="0.59996337778862885"/>
        <bgColor indexed="65"/>
      </patternFill>
    </fill>
  </fills>
  <borders count="1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top/>
      <bottom style="thin">
        <color indexed="64"/>
      </bottom>
      <diagonal/>
    </border>
    <border>
      <left style="dotted">
        <color indexed="64"/>
      </left>
      <right/>
      <top/>
      <bottom style="thin">
        <color indexed="64"/>
      </bottom>
      <diagonal/>
    </border>
    <border>
      <left/>
      <right/>
      <top style="thin">
        <color indexed="64"/>
      </top>
      <bottom/>
      <diagonal/>
    </border>
    <border>
      <left style="double">
        <color indexed="64"/>
      </left>
      <right/>
      <top style="thin">
        <color indexed="64"/>
      </top>
      <bottom/>
      <diagonal/>
    </border>
    <border>
      <left style="dotted">
        <color indexed="64"/>
      </left>
      <right/>
      <top style="thin">
        <color indexed="64"/>
      </top>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medium">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double">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right style="double">
        <color indexed="64"/>
      </right>
      <top style="thin">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thin">
        <color indexed="12"/>
      </top>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medium">
        <color indexed="64"/>
      </bottom>
      <diagonal/>
    </border>
    <border>
      <left style="thin">
        <color indexed="12"/>
      </left>
      <right/>
      <top style="thin">
        <color indexed="12"/>
      </top>
      <bottom/>
      <diagonal/>
    </border>
    <border>
      <left/>
      <right style="thin">
        <color indexed="12"/>
      </right>
      <top style="thin">
        <color indexed="12"/>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double">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medium">
        <color indexed="64"/>
      </left>
      <right/>
      <top style="thin">
        <color indexed="64"/>
      </top>
      <bottom style="double">
        <color rgb="FF0070C0"/>
      </bottom>
      <diagonal/>
    </border>
    <border>
      <left style="thin">
        <color indexed="64"/>
      </left>
      <right style="dotted">
        <color indexed="64"/>
      </right>
      <top style="thin">
        <color indexed="64"/>
      </top>
      <bottom style="double">
        <color rgb="FF0070C0"/>
      </bottom>
      <diagonal/>
    </border>
    <border>
      <left style="dotted">
        <color indexed="64"/>
      </left>
      <right style="thin">
        <color indexed="64"/>
      </right>
      <top style="thin">
        <color indexed="64"/>
      </top>
      <bottom style="double">
        <color rgb="FF0070C0"/>
      </bottom>
      <diagonal/>
    </border>
    <border>
      <left style="dotted">
        <color indexed="64"/>
      </left>
      <right/>
      <top style="thin">
        <color indexed="64"/>
      </top>
      <bottom style="double">
        <color rgb="FF0070C0"/>
      </bottom>
      <diagonal/>
    </border>
    <border>
      <left style="medium">
        <color indexed="64"/>
      </left>
      <right style="double">
        <color indexed="64"/>
      </right>
      <top style="thin">
        <color indexed="64"/>
      </top>
      <bottom style="double">
        <color rgb="FF0070C0"/>
      </bottom>
      <diagonal/>
    </border>
    <border>
      <left style="double">
        <color indexed="64"/>
      </left>
      <right/>
      <top style="thin">
        <color indexed="64"/>
      </top>
      <bottom style="double">
        <color rgb="FF0070C0"/>
      </bottom>
      <diagonal/>
    </border>
    <border>
      <left style="thin">
        <color indexed="64"/>
      </left>
      <right/>
      <top style="thin">
        <color indexed="64"/>
      </top>
      <bottom style="double">
        <color rgb="FF0070C0"/>
      </bottom>
      <diagonal/>
    </border>
    <border>
      <left style="dashed">
        <color indexed="64"/>
      </left>
      <right style="dotted">
        <color indexed="64"/>
      </right>
      <top style="thin">
        <color indexed="64"/>
      </top>
      <bottom style="double">
        <color rgb="FF0070C0"/>
      </bottom>
      <diagonal/>
    </border>
    <border>
      <left style="dotted">
        <color indexed="64"/>
      </left>
      <right style="dotted">
        <color indexed="64"/>
      </right>
      <top style="thin">
        <color indexed="64"/>
      </top>
      <bottom style="double">
        <color rgb="FF0070C0"/>
      </bottom>
      <diagonal/>
    </border>
    <border>
      <left/>
      <right/>
      <top style="thin">
        <color indexed="64"/>
      </top>
      <bottom style="double">
        <color rgb="FF0070C0"/>
      </bottom>
      <diagonal/>
    </border>
    <border>
      <left style="hair">
        <color indexed="64"/>
      </left>
      <right style="hair">
        <color indexed="64"/>
      </right>
      <top style="hair">
        <color indexed="64"/>
      </top>
      <bottom style="hair">
        <color indexed="64"/>
      </bottom>
      <diagonal/>
    </border>
    <border>
      <left style="dotted">
        <color auto="1"/>
      </left>
      <right style="dotted">
        <color auto="1"/>
      </right>
      <top style="dotted">
        <color auto="1"/>
      </top>
      <bottom style="dotted">
        <color auto="1"/>
      </bottom>
      <diagonal/>
    </border>
    <border>
      <left style="mediumDashDotDot">
        <color auto="1"/>
      </left>
      <right/>
      <top style="mediumDashDotDot">
        <color auto="1"/>
      </top>
      <bottom style="dashDotDot">
        <color auto="1"/>
      </bottom>
      <diagonal/>
    </border>
    <border>
      <left/>
      <right/>
      <top style="mediumDashDotDot">
        <color auto="1"/>
      </top>
      <bottom style="dashDotDot">
        <color auto="1"/>
      </bottom>
      <diagonal/>
    </border>
    <border>
      <left/>
      <right style="mediumDashDotDot">
        <color auto="1"/>
      </right>
      <top style="mediumDashDotDot">
        <color auto="1"/>
      </top>
      <bottom style="dashDotDot">
        <color auto="1"/>
      </bottom>
      <diagonal/>
    </border>
    <border>
      <left style="mediumDashDotDot">
        <color auto="1"/>
      </left>
      <right/>
      <top style="dashDotDot">
        <color auto="1"/>
      </top>
      <bottom style="dashDotDot">
        <color auto="1"/>
      </bottom>
      <diagonal/>
    </border>
    <border>
      <left/>
      <right/>
      <top style="dashDotDot">
        <color auto="1"/>
      </top>
      <bottom style="dashDotDot">
        <color auto="1"/>
      </bottom>
      <diagonal/>
    </border>
    <border>
      <left/>
      <right style="mediumDashDotDot">
        <color auto="1"/>
      </right>
      <top style="dashDotDot">
        <color auto="1"/>
      </top>
      <bottom style="dashDotDot">
        <color auto="1"/>
      </bottom>
      <diagonal/>
    </border>
    <border>
      <left style="mediumDashDotDot">
        <color auto="1"/>
      </left>
      <right/>
      <top style="dashDotDot">
        <color auto="1"/>
      </top>
      <bottom style="mediumDashDotDot">
        <color auto="1"/>
      </bottom>
      <diagonal/>
    </border>
    <border>
      <left/>
      <right/>
      <top style="dashDotDot">
        <color auto="1"/>
      </top>
      <bottom style="mediumDashDotDot">
        <color auto="1"/>
      </bottom>
      <diagonal/>
    </border>
    <border>
      <left/>
      <right style="mediumDashDotDot">
        <color auto="1"/>
      </right>
      <top style="dashDotDot">
        <color auto="1"/>
      </top>
      <bottom style="mediumDashDotDot">
        <color auto="1"/>
      </bottom>
      <diagonal/>
    </border>
    <border>
      <left style="mediumDashDot">
        <color auto="1"/>
      </left>
      <right/>
      <top style="mediumDashDot">
        <color auto="1"/>
      </top>
      <bottom style="dashDotDot">
        <color auto="1"/>
      </bottom>
      <diagonal/>
    </border>
    <border>
      <left/>
      <right/>
      <top style="mediumDashDot">
        <color auto="1"/>
      </top>
      <bottom style="dashDotDot">
        <color auto="1"/>
      </bottom>
      <diagonal/>
    </border>
    <border>
      <left/>
      <right style="mediumDashDot">
        <color auto="1"/>
      </right>
      <top style="mediumDashDot">
        <color auto="1"/>
      </top>
      <bottom style="dashDotDot">
        <color auto="1"/>
      </bottom>
      <diagonal/>
    </border>
    <border>
      <left style="mediumDashDot">
        <color auto="1"/>
      </left>
      <right/>
      <top style="dashDotDot">
        <color auto="1"/>
      </top>
      <bottom style="dashDotDot">
        <color auto="1"/>
      </bottom>
      <diagonal/>
    </border>
    <border>
      <left/>
      <right style="mediumDashDot">
        <color auto="1"/>
      </right>
      <top style="dashDotDot">
        <color auto="1"/>
      </top>
      <bottom style="dashDotDot">
        <color auto="1"/>
      </bottom>
      <diagonal/>
    </border>
    <border>
      <left style="mediumDashDot">
        <color auto="1"/>
      </left>
      <right/>
      <top style="dashDotDot">
        <color auto="1"/>
      </top>
      <bottom style="mediumDashDot">
        <color auto="1"/>
      </bottom>
      <diagonal/>
    </border>
    <border>
      <left/>
      <right/>
      <top style="dashDotDot">
        <color auto="1"/>
      </top>
      <bottom style="mediumDashDot">
        <color auto="1"/>
      </bottom>
      <diagonal/>
    </border>
    <border>
      <left/>
      <right style="mediumDashDot">
        <color auto="1"/>
      </right>
      <top style="dashDotDot">
        <color auto="1"/>
      </top>
      <bottom style="mediumDashDot">
        <color auto="1"/>
      </bottom>
      <diagonal/>
    </border>
    <border>
      <left/>
      <right style="medium">
        <color indexed="64"/>
      </right>
      <top style="thin">
        <color indexed="64"/>
      </top>
      <bottom style="thin">
        <color indexed="64"/>
      </bottom>
      <diagonal/>
    </border>
    <border>
      <left style="thin">
        <color indexed="64"/>
      </left>
      <right style="dotted">
        <color indexed="64"/>
      </right>
      <top style="double">
        <color rgb="FF0070C0"/>
      </top>
      <bottom style="medium">
        <color indexed="64"/>
      </bottom>
      <diagonal/>
    </border>
    <border>
      <left style="dotted">
        <color indexed="64"/>
      </left>
      <right style="thin">
        <color indexed="64"/>
      </right>
      <top style="double">
        <color rgb="FF0070C0"/>
      </top>
      <bottom style="medium">
        <color indexed="64"/>
      </bottom>
      <diagonal/>
    </border>
    <border>
      <left style="dotted">
        <color indexed="64"/>
      </left>
      <right style="medium">
        <color indexed="64"/>
      </right>
      <top style="double">
        <color rgb="FF0070C0"/>
      </top>
      <bottom style="medium">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bottom style="thin">
        <color indexed="64"/>
      </bottom>
      <diagonal/>
    </border>
  </borders>
  <cellStyleXfs count="3">
    <xf numFmtId="0" fontId="0" fillId="0" borderId="0">
      <alignment vertical="center"/>
    </xf>
    <xf numFmtId="0" fontId="7" fillId="0" borderId="0"/>
    <xf numFmtId="0" fontId="7" fillId="0" borderId="0"/>
  </cellStyleXfs>
  <cellXfs count="29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2" fillId="0" borderId="0" xfId="0" applyFont="1">
      <alignment vertical="center"/>
    </xf>
    <xf numFmtId="0" fontId="0" fillId="2" borderId="1" xfId="0" applyFill="1" applyBorder="1" applyAlignment="1">
      <alignment horizontal="center" vertic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Protection="1">
      <alignment vertical="center"/>
      <protection locked="0"/>
    </xf>
    <xf numFmtId="0" fontId="0" fillId="0" borderId="1" xfId="0" applyBorder="1" applyAlignment="1" applyProtection="1">
      <alignment horizontal="center" vertical="center"/>
      <protection locked="0"/>
    </xf>
    <xf numFmtId="0" fontId="11" fillId="3" borderId="7" xfId="1" applyFont="1" applyFill="1" applyBorder="1" applyAlignment="1" applyProtection="1">
      <alignment horizontal="center" vertical="center" shrinkToFit="1"/>
      <protection locked="0"/>
    </xf>
    <xf numFmtId="0" fontId="11" fillId="3" borderId="8" xfId="1" applyFont="1" applyFill="1" applyBorder="1" applyAlignment="1" applyProtection="1">
      <alignment horizontal="center" vertical="center" shrinkToFit="1"/>
      <protection locked="0"/>
    </xf>
    <xf numFmtId="0" fontId="11" fillId="3" borderId="10" xfId="1" applyFont="1" applyFill="1" applyBorder="1" applyAlignment="1" applyProtection="1">
      <alignment horizontal="center" vertical="center" shrinkToFit="1"/>
      <protection locked="0"/>
    </xf>
    <xf numFmtId="0" fontId="11" fillId="3" borderId="11" xfId="1" applyFont="1" applyFill="1" applyBorder="1" applyAlignment="1" applyProtection="1">
      <alignment horizontal="center" vertical="center" shrinkToFit="1"/>
      <protection locked="0"/>
    </xf>
    <xf numFmtId="0" fontId="11" fillId="3" borderId="12" xfId="1" applyFont="1" applyFill="1" applyBorder="1" applyAlignment="1" applyProtection="1">
      <alignment horizontal="center" vertical="center" shrinkToFit="1"/>
      <protection locked="0"/>
    </xf>
    <xf numFmtId="0" fontId="11" fillId="3" borderId="13" xfId="1" applyFont="1" applyFill="1" applyBorder="1" applyAlignment="1" applyProtection="1">
      <alignment horizontal="center" vertical="center" shrinkToFit="1"/>
      <protection locked="0"/>
    </xf>
    <xf numFmtId="0" fontId="11" fillId="3" borderId="15" xfId="1" applyFont="1" applyFill="1" applyBorder="1" applyAlignment="1" applyProtection="1">
      <alignment horizontal="center" vertical="center" shrinkToFit="1"/>
      <protection locked="0"/>
    </xf>
    <xf numFmtId="0" fontId="11" fillId="3" borderId="16" xfId="1" applyFont="1" applyFill="1" applyBorder="1" applyAlignment="1" applyProtection="1">
      <alignment horizontal="center" vertical="center" shrinkToFit="1"/>
      <protection locked="0"/>
    </xf>
    <xf numFmtId="0" fontId="6"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10" fillId="0" borderId="0" xfId="1" applyFont="1" applyAlignment="1">
      <alignment horizontal="right" vertical="center"/>
    </xf>
    <xf numFmtId="0" fontId="11" fillId="0" borderId="0" xfId="1" applyFont="1" applyAlignment="1">
      <alignment vertical="center"/>
    </xf>
    <xf numFmtId="0" fontId="12" fillId="0" borderId="17" xfId="1" applyFont="1" applyBorder="1" applyAlignment="1">
      <alignment horizontal="center" vertical="center" textRotation="255"/>
    </xf>
    <xf numFmtId="0" fontId="12" fillId="0" borderId="18" xfId="1" applyFont="1" applyBorder="1" applyAlignment="1">
      <alignment horizontal="center" vertical="center" textRotation="255"/>
    </xf>
    <xf numFmtId="0" fontId="12" fillId="0" borderId="19" xfId="1" applyFont="1" applyBorder="1" applyAlignment="1">
      <alignment horizontal="center" vertical="center" textRotation="255"/>
    </xf>
    <xf numFmtId="0" fontId="12" fillId="0" borderId="20" xfId="1" applyFont="1" applyBorder="1" applyAlignment="1">
      <alignment horizontal="center" vertical="center" textRotation="255"/>
    </xf>
    <xf numFmtId="0" fontId="12" fillId="0" borderId="18" xfId="1" applyFont="1" applyBorder="1" applyAlignment="1">
      <alignment vertical="center" textRotation="255"/>
    </xf>
    <xf numFmtId="0" fontId="12" fillId="0" borderId="20" xfId="1" applyFont="1" applyBorder="1" applyAlignment="1">
      <alignment vertical="center" textRotation="255"/>
    </xf>
    <xf numFmtId="0" fontId="12" fillId="0" borderId="21" xfId="1" applyFont="1" applyBorder="1" applyAlignment="1">
      <alignment horizontal="center" vertical="center" textRotation="255"/>
    </xf>
    <xf numFmtId="0" fontId="12" fillId="0" borderId="21" xfId="1" applyFont="1" applyBorder="1" applyAlignment="1">
      <alignment vertical="center" textRotation="255"/>
    </xf>
    <xf numFmtId="0" fontId="12" fillId="0" borderId="22" xfId="1" applyFont="1" applyBorder="1" applyAlignment="1">
      <alignment vertical="center" textRotation="255"/>
    </xf>
    <xf numFmtId="0" fontId="11" fillId="0" borderId="23" xfId="1" applyFont="1" applyBorder="1" applyAlignment="1">
      <alignment horizontal="center" vertical="center" shrinkToFi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1" fillId="0" borderId="25" xfId="1" applyFont="1" applyBorder="1" applyAlignment="1">
      <alignment horizontal="center" vertical="center" shrinkToFit="1"/>
    </xf>
    <xf numFmtId="0" fontId="11" fillId="0" borderId="28"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29" xfId="1" applyFont="1" applyBorder="1" applyAlignment="1">
      <alignment horizontal="center" vertical="center" shrinkToFit="1"/>
    </xf>
    <xf numFmtId="0" fontId="11" fillId="0" borderId="30" xfId="1" applyFont="1" applyBorder="1" applyAlignment="1">
      <alignment horizontal="center" vertical="center" shrinkToFit="1"/>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1" fillId="0" borderId="26" xfId="1" applyFont="1" applyBorder="1" applyAlignment="1">
      <alignment horizontal="center" vertical="center" shrinkToFit="1"/>
    </xf>
    <xf numFmtId="0" fontId="11" fillId="0" borderId="32" xfId="1" applyFont="1" applyBorder="1" applyAlignment="1">
      <alignment horizontal="center" vertical="center" shrinkToFit="1"/>
    </xf>
    <xf numFmtId="0" fontId="11" fillId="0" borderId="31" xfId="1" applyFont="1" applyBorder="1" applyAlignment="1">
      <alignment horizontal="center" vertical="center" shrinkToFit="1"/>
    </xf>
    <xf numFmtId="0" fontId="11" fillId="0" borderId="33" xfId="1" applyFont="1" applyBorder="1" applyAlignment="1">
      <alignment horizontal="center" vertical="center" shrinkToFit="1"/>
    </xf>
    <xf numFmtId="0" fontId="11" fillId="0" borderId="34" xfId="1" applyFont="1" applyBorder="1" applyAlignment="1">
      <alignment horizontal="center" vertical="center" shrinkToFit="1"/>
    </xf>
    <xf numFmtId="0" fontId="11" fillId="0" borderId="35" xfId="1" applyFont="1" applyBorder="1" applyAlignment="1">
      <alignment horizontal="center" vertical="center" shrinkToFit="1"/>
    </xf>
    <xf numFmtId="0" fontId="11" fillId="0" borderId="36" xfId="1" applyFont="1" applyBorder="1" applyAlignment="1">
      <alignment horizontal="center" vertical="center" shrinkToFit="1"/>
    </xf>
    <xf numFmtId="0" fontId="11" fillId="0" borderId="37" xfId="1" applyFont="1" applyBorder="1" applyAlignment="1">
      <alignment horizontal="center" vertical="center" shrinkToFit="1"/>
    </xf>
    <xf numFmtId="0" fontId="11" fillId="0" borderId="38" xfId="1" applyFont="1" applyBorder="1" applyAlignment="1">
      <alignment horizontal="center" vertical="center" shrinkToFit="1"/>
    </xf>
    <xf numFmtId="0" fontId="11" fillId="0" borderId="39" xfId="1" applyFont="1" applyBorder="1" applyAlignment="1">
      <alignment horizontal="center" vertical="center" shrinkToFit="1"/>
    </xf>
    <xf numFmtId="0" fontId="11" fillId="0" borderId="40" xfId="1" applyFont="1" applyBorder="1" applyAlignment="1">
      <alignment horizontal="center" vertical="center" shrinkToFit="1"/>
    </xf>
    <xf numFmtId="0" fontId="11" fillId="0" borderId="41" xfId="1" applyFont="1" applyBorder="1" applyAlignment="1">
      <alignment horizontal="center" vertical="center" shrinkToFit="1"/>
    </xf>
    <xf numFmtId="0" fontId="9" fillId="0" borderId="0" xfId="1" applyFont="1" applyAlignment="1">
      <alignment horizontal="left" vertical="center"/>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0" fillId="2" borderId="1" xfId="0" applyFill="1" applyBorder="1" applyAlignment="1" applyProtection="1">
      <alignment horizontal="center" vertical="center"/>
      <protection locked="0"/>
    </xf>
    <xf numFmtId="0" fontId="11" fillId="0" borderId="11" xfId="1" applyFont="1" applyBorder="1" applyAlignment="1">
      <alignment horizontal="center" vertical="center" shrinkToFit="1"/>
    </xf>
    <xf numFmtId="0" fontId="7" fillId="0" borderId="0" xfId="2" applyAlignment="1">
      <alignment vertical="center"/>
    </xf>
    <xf numFmtId="0" fontId="7" fillId="0" borderId="0" xfId="2" applyAlignment="1">
      <alignment horizontal="center" vertical="center"/>
    </xf>
    <xf numFmtId="0" fontId="7" fillId="0" borderId="0" xfId="2" applyAlignment="1">
      <alignment horizontal="center" vertical="center" textRotation="255"/>
    </xf>
    <xf numFmtId="0" fontId="7" fillId="0" borderId="1" xfId="2" applyBorder="1" applyAlignment="1">
      <alignment vertical="center"/>
    </xf>
    <xf numFmtId="0" fontId="7" fillId="0" borderId="9" xfId="2" applyBorder="1" applyAlignment="1">
      <alignment horizontal="center" vertical="center"/>
    </xf>
    <xf numFmtId="0" fontId="18" fillId="0" borderId="9" xfId="2" applyFont="1" applyBorder="1" applyAlignment="1">
      <alignment horizontal="center" vertical="center"/>
    </xf>
    <xf numFmtId="0" fontId="7" fillId="0" borderId="43" xfId="2" applyBorder="1" applyAlignment="1">
      <alignment horizontal="center" vertical="center"/>
    </xf>
    <xf numFmtId="0" fontId="17" fillId="0" borderId="43" xfId="2" applyFont="1" applyBorder="1" applyAlignment="1">
      <alignment horizontal="center" vertical="center"/>
    </xf>
    <xf numFmtId="0" fontId="17" fillId="0" borderId="0" xfId="2" applyFont="1" applyAlignment="1">
      <alignment vertical="center"/>
    </xf>
    <xf numFmtId="0" fontId="20" fillId="0" borderId="0" xfId="0" applyFont="1">
      <alignment vertical="center"/>
    </xf>
    <xf numFmtId="0" fontId="4" fillId="0" borderId="0" xfId="0" applyFont="1">
      <alignment vertical="center"/>
    </xf>
    <xf numFmtId="0" fontId="11" fillId="3" borderId="45" xfId="1" applyFont="1" applyFill="1" applyBorder="1" applyAlignment="1" applyProtection="1">
      <alignment horizontal="center" vertical="center" shrinkToFit="1"/>
      <protection locked="0"/>
    </xf>
    <xf numFmtId="0" fontId="11" fillId="3" borderId="46" xfId="1" applyFont="1" applyFill="1" applyBorder="1" applyAlignment="1" applyProtection="1">
      <alignment horizontal="center" vertical="center" shrinkToFit="1"/>
      <protection locked="0"/>
    </xf>
    <xf numFmtId="0" fontId="11" fillId="3" borderId="47" xfId="1" applyFont="1" applyFill="1" applyBorder="1" applyAlignment="1" applyProtection="1">
      <alignment horizontal="center" vertical="center" shrinkToFit="1"/>
      <protection locked="0"/>
    </xf>
    <xf numFmtId="0" fontId="11" fillId="3" borderId="48" xfId="1" applyFont="1" applyFill="1" applyBorder="1" applyAlignment="1" applyProtection="1">
      <alignment horizontal="center" vertical="center" shrinkToFit="1"/>
      <protection locked="0"/>
    </xf>
    <xf numFmtId="0" fontId="11" fillId="4" borderId="49" xfId="1" applyFont="1" applyFill="1" applyBorder="1" applyAlignment="1">
      <alignment horizontal="center" vertical="center" shrinkToFit="1"/>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8" fillId="0" borderId="0" xfId="2" applyFont="1" applyAlignment="1">
      <alignment horizontal="center" vertical="center"/>
    </xf>
    <xf numFmtId="0" fontId="6" fillId="0" borderId="0" xfId="2" applyFont="1" applyAlignment="1">
      <alignment horizontal="left" vertical="center"/>
    </xf>
    <xf numFmtId="0" fontId="6" fillId="0" borderId="0" xfId="2" applyFont="1" applyAlignment="1">
      <alignment horizontal="center" vertical="center"/>
    </xf>
    <xf numFmtId="0" fontId="11" fillId="0" borderId="2" xfId="1" applyFont="1" applyBorder="1" applyAlignment="1">
      <alignment horizontal="center" vertical="center" shrinkToFit="1"/>
    </xf>
    <xf numFmtId="0" fontId="11" fillId="0" borderId="9" xfId="1" applyFont="1" applyBorder="1" applyAlignment="1">
      <alignment horizontal="center" vertical="center" shrinkToFit="1"/>
    </xf>
    <xf numFmtId="0" fontId="12" fillId="0" borderId="50" xfId="1" applyFont="1" applyBorder="1" applyAlignment="1">
      <alignment horizontal="center" vertical="center" textRotation="255"/>
    </xf>
    <xf numFmtId="0" fontId="11" fillId="0" borderId="51" xfId="1" applyFont="1" applyBorder="1" applyAlignment="1">
      <alignment horizontal="center" vertical="center" shrinkToFit="1"/>
    </xf>
    <xf numFmtId="0" fontId="0" fillId="0" borderId="79" xfId="0" applyBorder="1">
      <alignment vertical="center"/>
    </xf>
    <xf numFmtId="0" fontId="8" fillId="0" borderId="0" xfId="1" applyFont="1" applyAlignment="1">
      <alignment vertical="center"/>
    </xf>
    <xf numFmtId="0" fontId="12" fillId="0" borderId="86" xfId="1" applyFont="1" applyBorder="1" applyAlignment="1">
      <alignment horizontal="center" vertical="center" textRotation="255" shrinkToFit="1"/>
    </xf>
    <xf numFmtId="0" fontId="7" fillId="0" borderId="53" xfId="2" applyBorder="1" applyAlignment="1">
      <alignment vertical="center"/>
    </xf>
    <xf numFmtId="0" fontId="7" fillId="0" borderId="14" xfId="2" applyBorder="1" applyAlignment="1">
      <alignment horizontal="center" vertical="center"/>
    </xf>
    <xf numFmtId="0" fontId="18" fillId="0" borderId="14" xfId="2" applyFont="1" applyBorder="1" applyAlignment="1">
      <alignment horizontal="center" vertical="center"/>
    </xf>
    <xf numFmtId="0" fontId="7" fillId="0" borderId="88" xfId="2" applyBorder="1" applyAlignment="1">
      <alignment horizontal="center" vertical="center"/>
    </xf>
    <xf numFmtId="0" fontId="17" fillId="0" borderId="88" xfId="2" applyFont="1" applyBorder="1" applyAlignment="1">
      <alignment horizontal="center" vertical="center"/>
    </xf>
    <xf numFmtId="0" fontId="22" fillId="0" borderId="92" xfId="2" applyFont="1" applyBorder="1" applyAlignment="1">
      <alignment horizontal="center" vertical="center"/>
    </xf>
    <xf numFmtId="0" fontId="11" fillId="4" borderId="93" xfId="1" applyFont="1" applyFill="1" applyBorder="1" applyAlignment="1">
      <alignment horizontal="center" vertical="center" shrinkToFit="1"/>
    </xf>
    <xf numFmtId="0" fontId="11" fillId="4" borderId="94" xfId="1" applyFont="1" applyFill="1" applyBorder="1" applyAlignment="1">
      <alignment horizontal="center" vertical="center" shrinkToFit="1"/>
    </xf>
    <xf numFmtId="0" fontId="11" fillId="4" borderId="95" xfId="1" applyFont="1" applyFill="1" applyBorder="1" applyAlignment="1">
      <alignment horizontal="center" vertical="center" shrinkToFit="1"/>
    </xf>
    <xf numFmtId="0" fontId="11" fillId="4" borderId="96" xfId="1" applyFont="1" applyFill="1" applyBorder="1" applyAlignment="1">
      <alignment horizontal="center" vertical="center" shrinkToFit="1"/>
    </xf>
    <xf numFmtId="0" fontId="11" fillId="0" borderId="97" xfId="1" applyFont="1" applyBorder="1" applyAlignment="1">
      <alignment horizontal="center" vertical="center" shrinkToFit="1"/>
    </xf>
    <xf numFmtId="0" fontId="14" fillId="0" borderId="98" xfId="0" applyFont="1" applyBorder="1" applyAlignment="1">
      <alignment horizontal="center" vertical="center"/>
    </xf>
    <xf numFmtId="0" fontId="14" fillId="0" borderId="99" xfId="0" applyFont="1" applyBorder="1" applyAlignment="1">
      <alignment horizontal="center" vertical="center"/>
    </xf>
    <xf numFmtId="0" fontId="11" fillId="3" borderId="101" xfId="1" applyFont="1" applyFill="1" applyBorder="1" applyAlignment="1" applyProtection="1">
      <alignment horizontal="center" vertical="center" shrinkToFit="1"/>
      <protection locked="0"/>
    </xf>
    <xf numFmtId="0" fontId="11" fillId="3" borderId="102" xfId="1" applyFont="1" applyFill="1" applyBorder="1" applyAlignment="1" applyProtection="1">
      <alignment horizontal="center" vertical="center" shrinkToFit="1"/>
      <protection locked="0"/>
    </xf>
    <xf numFmtId="0" fontId="11" fillId="3" borderId="100" xfId="1" applyFont="1" applyFill="1" applyBorder="1" applyAlignment="1" applyProtection="1">
      <alignment horizontal="center" vertical="center" shrinkToFit="1"/>
      <protection locked="0"/>
    </xf>
    <xf numFmtId="0" fontId="14" fillId="0" borderId="103" xfId="0" applyFont="1" applyBorder="1" applyAlignment="1">
      <alignment horizontal="center" vertical="center"/>
    </xf>
    <xf numFmtId="0" fontId="14" fillId="0" borderId="104" xfId="0" applyFont="1" applyBorder="1" applyAlignment="1">
      <alignment horizontal="center" vertical="center"/>
    </xf>
    <xf numFmtId="0" fontId="11" fillId="0" borderId="105" xfId="1" applyFont="1" applyBorder="1" applyAlignment="1">
      <alignment horizontal="center" vertical="center" shrinkToFit="1"/>
    </xf>
    <xf numFmtId="0" fontId="11" fillId="0" borderId="106" xfId="1" applyFont="1" applyBorder="1" applyAlignment="1">
      <alignment horizontal="center" vertical="center" shrinkToFit="1"/>
    </xf>
    <xf numFmtId="0" fontId="11" fillId="0" borderId="102" xfId="1" applyFont="1" applyBorder="1" applyAlignment="1">
      <alignment horizontal="center" vertical="center" shrinkToFit="1"/>
    </xf>
    <xf numFmtId="0" fontId="11" fillId="0" borderId="99" xfId="1" applyFont="1" applyBorder="1" applyAlignment="1">
      <alignment horizontal="center" vertical="center" shrinkToFit="1"/>
    </xf>
    <xf numFmtId="0" fontId="11" fillId="0" borderId="103" xfId="1" applyFont="1" applyBorder="1" applyAlignment="1">
      <alignment horizontal="center" vertical="center" shrinkToFit="1"/>
    </xf>
    <xf numFmtId="0" fontId="11" fillId="0" borderId="98" xfId="1" applyFont="1" applyBorder="1" applyAlignment="1">
      <alignment horizontal="center" vertical="center" shrinkToFit="1"/>
    </xf>
    <xf numFmtId="0" fontId="7" fillId="0" borderId="53" xfId="2" applyBorder="1" applyAlignment="1">
      <alignment vertical="center" textRotation="255"/>
    </xf>
    <xf numFmtId="0" fontId="3" fillId="0" borderId="107" xfId="0" applyFont="1" applyBorder="1" applyAlignment="1">
      <alignment horizontal="center" vertical="center"/>
    </xf>
    <xf numFmtId="0" fontId="28" fillId="0" borderId="0" xfId="0" applyFont="1">
      <alignment vertical="center"/>
    </xf>
    <xf numFmtId="0" fontId="29" fillId="0" borderId="0" xfId="0" applyFont="1">
      <alignment vertical="center"/>
    </xf>
    <xf numFmtId="0" fontId="0" fillId="0" borderId="53" xfId="0" applyBorder="1" applyAlignment="1">
      <alignment vertical="center" shrinkToFit="1"/>
    </xf>
    <xf numFmtId="0" fontId="0" fillId="0" borderId="52" xfId="0" applyBorder="1">
      <alignment vertical="center"/>
    </xf>
    <xf numFmtId="179" fontId="30" fillId="0" borderId="1" xfId="0" applyNumberFormat="1" applyFont="1" applyBorder="1" applyAlignment="1" applyProtection="1">
      <alignment horizontal="center" vertical="center"/>
      <protection locked="0"/>
    </xf>
    <xf numFmtId="179" fontId="30" fillId="0" borderId="52" xfId="0" applyNumberFormat="1" applyFont="1" applyBorder="1" applyAlignment="1">
      <alignment horizontal="center" vertical="center"/>
    </xf>
    <xf numFmtId="0" fontId="31" fillId="0" borderId="43" xfId="0" applyFont="1" applyBorder="1" applyAlignment="1">
      <alignment horizontal="center" vertical="center"/>
    </xf>
    <xf numFmtId="0" fontId="34" fillId="0" borderId="0" xfId="0" applyFont="1">
      <alignment vertical="center"/>
    </xf>
    <xf numFmtId="0" fontId="14" fillId="0" borderId="24"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98" xfId="0" applyFont="1" applyBorder="1" applyAlignment="1">
      <alignment horizontal="center" vertical="center" shrinkToFit="1"/>
    </xf>
    <xf numFmtId="0" fontId="14" fillId="0" borderId="100" xfId="0" applyFont="1" applyBorder="1" applyAlignment="1">
      <alignment horizontal="center" vertical="center" shrinkToFit="1"/>
    </xf>
    <xf numFmtId="0" fontId="6" fillId="0" borderId="0" xfId="2" applyFont="1" applyAlignment="1">
      <alignment horizontal="right" vertical="center"/>
    </xf>
    <xf numFmtId="0" fontId="0" fillId="7" borderId="0" xfId="0" applyFill="1">
      <alignment vertical="center"/>
    </xf>
    <xf numFmtId="0" fontId="37" fillId="0" borderId="0" xfId="0" applyFont="1" applyAlignment="1"/>
    <xf numFmtId="0" fontId="37" fillId="0" borderId="0" xfId="0" applyFont="1" applyAlignment="1">
      <alignment vertical="top"/>
    </xf>
    <xf numFmtId="0" fontId="0" fillId="0" borderId="1" xfId="0" applyBorder="1" applyAlignment="1" applyProtection="1">
      <alignment vertical="center" shrinkToFit="1"/>
      <protection locked="0"/>
    </xf>
    <xf numFmtId="0" fontId="38" fillId="0" borderId="0" xfId="1" applyFont="1" applyAlignment="1">
      <alignment vertical="center"/>
    </xf>
    <xf numFmtId="0" fontId="0" fillId="7" borderId="108" xfId="0" applyFill="1" applyBorder="1" applyProtection="1">
      <alignment vertical="center"/>
      <protection locked="0"/>
    </xf>
    <xf numFmtId="0" fontId="31" fillId="6" borderId="43" xfId="0" applyFont="1" applyFill="1" applyBorder="1" applyAlignment="1" applyProtection="1">
      <alignment horizontal="center" vertical="center"/>
      <protection locked="0"/>
    </xf>
    <xf numFmtId="0" fontId="0" fillId="5" borderId="1" xfId="0" applyFill="1" applyBorder="1" applyProtection="1">
      <alignment vertical="center"/>
      <protection locked="0"/>
    </xf>
    <xf numFmtId="0" fontId="30" fillId="0" borderId="26" xfId="0" applyFont="1" applyBorder="1">
      <alignment vertical="center"/>
    </xf>
    <xf numFmtId="0" fontId="3" fillId="0" borderId="2" xfId="0" applyFont="1" applyBorder="1" applyAlignment="1" applyProtection="1">
      <alignment horizontal="center" vertical="center"/>
      <protection locked="0"/>
    </xf>
    <xf numFmtId="0" fontId="0" fillId="0" borderId="2" xfId="0" applyBorder="1" applyProtection="1">
      <alignment vertical="center"/>
      <protection locked="0"/>
    </xf>
    <xf numFmtId="0" fontId="41" fillId="0" borderId="0" xfId="0" applyFont="1" applyAlignment="1">
      <alignment horizontal="center" vertical="center"/>
    </xf>
    <xf numFmtId="0" fontId="42" fillId="0" borderId="0" xfId="0" applyFont="1">
      <alignment vertical="center"/>
    </xf>
    <xf numFmtId="0" fontId="43" fillId="0" borderId="0" xfId="0" applyFont="1" applyAlignment="1">
      <alignment horizontal="right" vertical="center"/>
    </xf>
    <xf numFmtId="0" fontId="43" fillId="0" borderId="0" xfId="0" applyFont="1" applyAlignment="1">
      <alignment horizontal="center" vertical="center"/>
    </xf>
    <xf numFmtId="0" fontId="44" fillId="0" borderId="0" xfId="0" applyFont="1">
      <alignment vertical="center"/>
    </xf>
    <xf numFmtId="0" fontId="0" fillId="0" borderId="53" xfId="0" applyBorder="1" applyAlignment="1">
      <alignment horizontal="center" vertical="center" shrinkToFit="1"/>
    </xf>
    <xf numFmtId="0" fontId="11" fillId="4" borderId="127" xfId="1" applyFont="1" applyFill="1" applyBorder="1" applyAlignment="1">
      <alignment horizontal="center" vertical="center" shrinkToFit="1"/>
    </xf>
    <xf numFmtId="0" fontId="11" fillId="4" borderId="128" xfId="1" applyFont="1" applyFill="1" applyBorder="1" applyAlignment="1">
      <alignment horizontal="center" vertical="center" shrinkToFit="1"/>
    </xf>
    <xf numFmtId="0" fontId="11" fillId="4" borderId="129" xfId="1" applyFont="1" applyFill="1" applyBorder="1" applyAlignment="1">
      <alignment horizontal="center" vertical="center" shrinkToFit="1"/>
    </xf>
    <xf numFmtId="0" fontId="0" fillId="0" borderId="53" xfId="0" applyBorder="1" applyAlignment="1">
      <alignment horizontal="center" vertical="center"/>
    </xf>
    <xf numFmtId="0" fontId="0" fillId="0" borderId="52" xfId="0" applyBorder="1" applyAlignment="1">
      <alignment horizontal="center" vertical="center"/>
    </xf>
    <xf numFmtId="0" fontId="21" fillId="0" borderId="53" xfId="0" applyFont="1" applyBorder="1" applyAlignment="1">
      <alignment horizontal="center" vertical="center"/>
    </xf>
    <xf numFmtId="0" fontId="21" fillId="0" borderId="52" xfId="0" applyFont="1" applyBorder="1" applyAlignment="1">
      <alignment horizontal="center" vertical="center"/>
    </xf>
    <xf numFmtId="0" fontId="0" fillId="0" borderId="1" xfId="0" applyBorder="1" applyAlignment="1">
      <alignment horizontal="center" vertical="center"/>
    </xf>
    <xf numFmtId="0" fontId="28" fillId="0" borderId="0" xfId="0" applyFont="1" applyAlignment="1">
      <alignment horizontal="center" vertical="center"/>
    </xf>
    <xf numFmtId="0" fontId="2" fillId="0" borderId="54"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0" fillId="0" borderId="0" xfId="0" applyAlignment="1">
      <alignment horizontal="right" vertical="center"/>
    </xf>
    <xf numFmtId="0" fontId="0" fillId="0" borderId="0" xfId="0" applyAlignment="1" applyProtection="1">
      <alignment horizontal="left" vertical="center"/>
      <protection locked="0"/>
    </xf>
    <xf numFmtId="0" fontId="0" fillId="0" borderId="53" xfId="0" applyBorder="1" applyAlignment="1">
      <alignment horizontal="center" vertical="center" shrinkToFit="1"/>
    </xf>
    <xf numFmtId="0" fontId="0" fillId="0" borderId="52" xfId="0" applyBorder="1" applyAlignment="1">
      <alignment horizontal="center" vertical="center" shrinkToFit="1"/>
    </xf>
    <xf numFmtId="31" fontId="0" fillId="0" borderId="38" xfId="0" applyNumberFormat="1" applyBorder="1" applyAlignment="1">
      <alignment horizontal="center" vertical="center" shrinkToFit="1"/>
    </xf>
    <xf numFmtId="0" fontId="0" fillId="0" borderId="88" xfId="0" applyBorder="1" applyAlignment="1">
      <alignment horizontal="center" vertical="center" shrinkToFit="1"/>
    </xf>
    <xf numFmtId="0" fontId="0" fillId="0" borderId="35" xfId="0" applyBorder="1" applyAlignment="1">
      <alignment horizontal="center" vertical="center" shrinkToFit="1"/>
    </xf>
    <xf numFmtId="0" fontId="0" fillId="0" borderId="87" xfId="0" applyBorder="1" applyAlignment="1">
      <alignment horizontal="center" vertical="center" shrinkToFit="1"/>
    </xf>
    <xf numFmtId="0" fontId="14" fillId="0" borderId="53" xfId="0" applyFont="1" applyBorder="1" applyAlignment="1">
      <alignment horizontal="center" vertical="center"/>
    </xf>
    <xf numFmtId="0" fontId="14" fillId="0" borderId="52" xfId="0" applyFont="1" applyBorder="1" applyAlignment="1">
      <alignment horizontal="center" vertical="center"/>
    </xf>
    <xf numFmtId="0" fontId="15" fillId="0" borderId="67" xfId="1" applyFont="1" applyBorder="1" applyAlignment="1">
      <alignment horizontal="center" vertical="center"/>
    </xf>
    <xf numFmtId="0" fontId="15" fillId="0" borderId="68" xfId="1" applyFont="1" applyBorder="1" applyAlignment="1">
      <alignment horizontal="center" vertical="center"/>
    </xf>
    <xf numFmtId="0" fontId="15" fillId="0" borderId="69" xfId="1" applyFont="1" applyBorder="1" applyAlignment="1">
      <alignment horizontal="center" vertical="center"/>
    </xf>
    <xf numFmtId="0" fontId="9" fillId="0" borderId="0" xfId="1" applyFont="1" applyAlignment="1">
      <alignment horizontal="center" vertical="center"/>
    </xf>
    <xf numFmtId="0" fontId="9" fillId="3" borderId="70" xfId="1" applyFont="1" applyFill="1" applyBorder="1" applyAlignment="1" applyProtection="1">
      <alignment horizontal="center" vertical="center"/>
      <protection locked="0"/>
    </xf>
    <xf numFmtId="0" fontId="9" fillId="0" borderId="26" xfId="1" applyFont="1" applyBorder="1" applyAlignment="1">
      <alignment horizontal="center" vertical="center"/>
    </xf>
    <xf numFmtId="0" fontId="9" fillId="0" borderId="9" xfId="1" applyFont="1" applyBorder="1" applyAlignment="1">
      <alignment horizontal="center" vertical="center"/>
    </xf>
    <xf numFmtId="0" fontId="9" fillId="0" borderId="66" xfId="1" applyFont="1" applyBorder="1" applyAlignment="1">
      <alignment horizontal="center" vertical="center"/>
    </xf>
    <xf numFmtId="0" fontId="9" fillId="0" borderId="7" xfId="1" applyFont="1" applyBorder="1" applyAlignment="1">
      <alignment horizontal="center" vertical="center"/>
    </xf>
    <xf numFmtId="0" fontId="9" fillId="0" borderId="6" xfId="1" applyFont="1" applyBorder="1" applyAlignment="1">
      <alignment horizontal="center" vertical="center"/>
    </xf>
    <xf numFmtId="0" fontId="9" fillId="0" borderId="72" xfId="1" applyFont="1" applyBorder="1" applyAlignment="1">
      <alignment horizontal="center" vertical="center"/>
    </xf>
    <xf numFmtId="0" fontId="12" fillId="0" borderId="10" xfId="1" applyFont="1" applyBorder="1" applyAlignment="1">
      <alignment horizontal="center" vertical="center" textRotation="255"/>
    </xf>
    <xf numFmtId="0" fontId="12" fillId="0" borderId="55" xfId="1" applyFont="1" applyBorder="1" applyAlignment="1">
      <alignment horizontal="center" vertical="center" textRotation="255"/>
    </xf>
    <xf numFmtId="0" fontId="12" fillId="0" borderId="11" xfId="1" applyFont="1" applyBorder="1" applyAlignment="1">
      <alignment horizontal="center" vertical="center" textRotation="255"/>
    </xf>
    <xf numFmtId="0" fontId="12" fillId="0" borderId="17" xfId="1" applyFont="1" applyBorder="1" applyAlignment="1">
      <alignment horizontal="center" vertical="center" textRotation="255"/>
    </xf>
    <xf numFmtId="0" fontId="13" fillId="0" borderId="11" xfId="1" applyFont="1" applyBorder="1" applyAlignment="1">
      <alignment horizontal="center" vertical="center" textRotation="255"/>
    </xf>
    <xf numFmtId="0" fontId="13" fillId="0" borderId="17" xfId="1" applyFont="1" applyBorder="1" applyAlignment="1">
      <alignment horizontal="center" vertical="center" textRotation="255"/>
    </xf>
    <xf numFmtId="0" fontId="9" fillId="0" borderId="87" xfId="1" applyFont="1" applyBorder="1" applyAlignment="1">
      <alignment horizontal="center" vertical="center"/>
    </xf>
    <xf numFmtId="0" fontId="9" fillId="0" borderId="52" xfId="1" applyFont="1" applyBorder="1" applyAlignment="1">
      <alignment horizontal="center" vertical="center"/>
    </xf>
    <xf numFmtId="0" fontId="9" fillId="0" borderId="126" xfId="1" applyFont="1" applyBorder="1" applyAlignment="1">
      <alignment horizontal="center" vertical="center"/>
    </xf>
    <xf numFmtId="0" fontId="9" fillId="0" borderId="71" xfId="1" applyFont="1" applyBorder="1" applyAlignment="1">
      <alignment horizontal="center" vertical="center"/>
    </xf>
    <xf numFmtId="0" fontId="11" fillId="4" borderId="56" xfId="1" applyFont="1" applyFill="1" applyBorder="1" applyAlignment="1">
      <alignment horizontal="center" vertical="center" shrinkToFit="1"/>
    </xf>
    <xf numFmtId="0" fontId="11" fillId="4" borderId="42" xfId="1" applyFont="1" applyFill="1" applyBorder="1" applyAlignment="1">
      <alignment horizontal="center" vertical="center" shrinkToFit="1"/>
    </xf>
    <xf numFmtId="0" fontId="9" fillId="0" borderId="57" xfId="1" applyFont="1" applyBorder="1" applyAlignment="1">
      <alignment horizontal="center" vertical="center"/>
    </xf>
    <xf numFmtId="0" fontId="0" fillId="0" borderId="58" xfId="0" applyBorder="1" applyAlignment="1">
      <alignment horizontal="center" vertical="center"/>
    </xf>
    <xf numFmtId="0" fontId="9" fillId="0" borderId="59" xfId="1" applyFont="1" applyBorder="1" applyAlignment="1">
      <alignment horizontal="center" vertical="center"/>
    </xf>
    <xf numFmtId="0" fontId="0" fillId="0" borderId="0" xfId="0" applyAlignment="1">
      <alignment horizontal="center" vertical="center"/>
    </xf>
    <xf numFmtId="0" fontId="9" fillId="0" borderId="60" xfId="1" applyFont="1" applyBorder="1" applyAlignment="1">
      <alignment horizontal="center" vertical="center"/>
    </xf>
    <xf numFmtId="0" fontId="0" fillId="0" borderId="42"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9" fillId="0" borderId="61" xfId="1" applyFont="1" applyBorder="1" applyAlignment="1">
      <alignment horizontal="center" vertical="center"/>
    </xf>
    <xf numFmtId="0" fontId="9" fillId="0" borderId="62" xfId="1" applyFont="1" applyBorder="1" applyAlignment="1">
      <alignment horizontal="center" vertical="center"/>
    </xf>
    <xf numFmtId="0" fontId="9" fillId="0" borderId="63" xfId="1" applyFont="1" applyBorder="1" applyAlignment="1">
      <alignment horizontal="center" vertical="center"/>
    </xf>
    <xf numFmtId="0" fontId="9" fillId="0" borderId="64" xfId="1" applyFont="1" applyBorder="1" applyAlignment="1">
      <alignment horizontal="center" vertical="center" textRotation="255"/>
    </xf>
    <xf numFmtId="0" fontId="9" fillId="0" borderId="65" xfId="1" applyFont="1" applyBorder="1" applyAlignment="1">
      <alignment horizontal="center" vertical="center" textRotation="255"/>
    </xf>
    <xf numFmtId="0" fontId="9" fillId="0" borderId="49" xfId="1" applyFont="1" applyBorder="1" applyAlignment="1">
      <alignment horizontal="center" vertical="center" textRotation="255"/>
    </xf>
    <xf numFmtId="0" fontId="18" fillId="0" borderId="1" xfId="2" applyFont="1" applyBorder="1" applyAlignment="1">
      <alignment horizontal="center" vertical="center"/>
    </xf>
    <xf numFmtId="0" fontId="7" fillId="0" borderId="1" xfId="2" applyBorder="1"/>
    <xf numFmtId="178" fontId="7" fillId="0" borderId="26" xfId="2" applyNumberFormat="1" applyBorder="1" applyAlignment="1">
      <alignment horizontal="right" vertical="center"/>
    </xf>
    <xf numFmtId="178" fontId="7" fillId="0" borderId="9" xfId="2" applyNumberFormat="1" applyBorder="1" applyAlignment="1">
      <alignment horizontal="right" vertical="center"/>
    </xf>
    <xf numFmtId="177" fontId="7" fillId="0" borderId="1" xfId="2" applyNumberFormat="1" applyBorder="1" applyAlignment="1">
      <alignment horizontal="right" vertical="center"/>
    </xf>
    <xf numFmtId="177" fontId="7" fillId="0" borderId="26" xfId="2" applyNumberFormat="1" applyBorder="1" applyAlignment="1">
      <alignment horizontal="right" vertical="center"/>
    </xf>
    <xf numFmtId="0" fontId="17" fillId="0" borderId="53" xfId="2" applyFont="1" applyBorder="1" applyAlignment="1">
      <alignment horizontal="center" vertical="center"/>
    </xf>
    <xf numFmtId="0" fontId="7" fillId="0" borderId="53" xfId="2" applyBorder="1"/>
    <xf numFmtId="0" fontId="18" fillId="0" borderId="53" xfId="2" applyFont="1" applyBorder="1" applyAlignment="1">
      <alignment horizontal="center" vertical="center"/>
    </xf>
    <xf numFmtId="178" fontId="7" fillId="0" borderId="38" xfId="2" applyNumberFormat="1" applyBorder="1" applyAlignment="1">
      <alignment horizontal="right" vertical="center"/>
    </xf>
    <xf numFmtId="178" fontId="7" fillId="0" borderId="14" xfId="2" applyNumberFormat="1" applyBorder="1" applyAlignment="1">
      <alignment horizontal="right" vertical="center"/>
    </xf>
    <xf numFmtId="177" fontId="7" fillId="0" borderId="53" xfId="2" applyNumberFormat="1" applyBorder="1" applyAlignment="1">
      <alignment horizontal="right" vertical="center"/>
    </xf>
    <xf numFmtId="177" fontId="7" fillId="0" borderId="38" xfId="2" applyNumberFormat="1" applyBorder="1" applyAlignment="1">
      <alignment horizontal="right" vertical="center"/>
    </xf>
    <xf numFmtId="177" fontId="16" fillId="0" borderId="26" xfId="2" applyNumberFormat="1" applyFont="1" applyBorder="1" applyAlignment="1">
      <alignment horizontal="right" vertical="center" shrinkToFit="1"/>
    </xf>
    <xf numFmtId="0" fontId="16" fillId="0" borderId="9" xfId="2" applyFont="1" applyBorder="1" applyAlignment="1">
      <alignment horizontal="right" vertical="center" shrinkToFit="1"/>
    </xf>
    <xf numFmtId="0" fontId="16" fillId="0" borderId="43" xfId="2" applyFont="1" applyBorder="1" applyAlignment="1">
      <alignment horizontal="right" vertical="center" shrinkToFit="1"/>
    </xf>
    <xf numFmtId="0" fontId="23" fillId="0" borderId="0" xfId="2" applyFont="1" applyAlignment="1">
      <alignment horizontal="right" vertical="center"/>
    </xf>
    <xf numFmtId="0" fontId="17" fillId="0" borderId="1" xfId="2" applyFont="1" applyBorder="1" applyAlignment="1">
      <alignment horizontal="center" vertical="center" shrinkToFit="1"/>
    </xf>
    <xf numFmtId="0" fontId="7" fillId="0" borderId="1" xfId="2" applyBorder="1" applyAlignment="1">
      <alignment shrinkToFit="1"/>
    </xf>
    <xf numFmtId="0" fontId="36" fillId="0" borderId="2" xfId="2" applyFont="1" applyBorder="1" applyAlignment="1" applyProtection="1">
      <alignment horizontal="center" vertical="center"/>
      <protection locked="0"/>
    </xf>
    <xf numFmtId="0" fontId="17" fillId="0" borderId="1" xfId="2" applyFont="1" applyBorder="1" applyAlignment="1">
      <alignment horizontal="center" vertical="center"/>
    </xf>
    <xf numFmtId="0" fontId="7" fillId="0" borderId="53" xfId="2" applyBorder="1" applyAlignment="1">
      <alignment horizontal="center" vertical="center" textRotation="255"/>
    </xf>
    <xf numFmtId="0" fontId="7" fillId="0" borderId="52" xfId="2" applyBorder="1" applyAlignment="1">
      <alignment horizontal="center" vertical="center" textRotation="255"/>
    </xf>
    <xf numFmtId="0" fontId="38" fillId="0" borderId="0" xfId="2" applyFont="1" applyAlignment="1">
      <alignment horizontal="center" vertical="center"/>
    </xf>
    <xf numFmtId="0" fontId="17" fillId="0" borderId="26" xfId="2" applyFont="1" applyBorder="1" applyAlignment="1">
      <alignment horizontal="center" vertical="center"/>
    </xf>
    <xf numFmtId="0" fontId="7" fillId="0" borderId="2" xfId="2" applyBorder="1" applyAlignment="1" applyProtection="1">
      <alignment horizontal="center" vertical="center"/>
      <protection locked="0"/>
    </xf>
    <xf numFmtId="0" fontId="1" fillId="0" borderId="26" xfId="2" applyFont="1" applyBorder="1" applyAlignment="1">
      <alignment horizontal="center" vertical="center" shrinkToFit="1"/>
    </xf>
    <xf numFmtId="0" fontId="1" fillId="0" borderId="9" xfId="2" applyFont="1" applyBorder="1" applyAlignment="1">
      <alignment horizontal="center" vertical="center" shrinkToFit="1"/>
    </xf>
    <xf numFmtId="0" fontId="1" fillId="0" borderId="43" xfId="2" applyFont="1" applyBorder="1" applyAlignment="1">
      <alignment horizontal="center" vertical="center" shrinkToFit="1"/>
    </xf>
    <xf numFmtId="0" fontId="17" fillId="0" borderId="80" xfId="2" applyFont="1" applyBorder="1" applyAlignment="1">
      <alignment horizontal="center" vertical="center" shrinkToFit="1"/>
    </xf>
    <xf numFmtId="0" fontId="17" fillId="0" borderId="81" xfId="2" applyFont="1" applyBorder="1" applyAlignment="1">
      <alignment horizontal="center" vertical="center" shrinkToFit="1"/>
    </xf>
    <xf numFmtId="0" fontId="17" fillId="0" borderId="82" xfId="2" applyFont="1" applyBorder="1" applyAlignment="1">
      <alignment horizontal="center" vertical="center" shrinkToFit="1"/>
    </xf>
    <xf numFmtId="0" fontId="1" fillId="0" borderId="83" xfId="2" applyFont="1" applyBorder="1" applyAlignment="1">
      <alignment horizontal="center" vertical="center" shrinkToFit="1"/>
    </xf>
    <xf numFmtId="0" fontId="1" fillId="0" borderId="84" xfId="2" applyFont="1" applyBorder="1" applyAlignment="1">
      <alignment horizontal="center" vertical="center" shrinkToFit="1"/>
    </xf>
    <xf numFmtId="0" fontId="1" fillId="0" borderId="85" xfId="2" applyFont="1" applyBorder="1" applyAlignment="1">
      <alignment horizontal="center" vertical="center" shrinkToFit="1"/>
    </xf>
    <xf numFmtId="0" fontId="26" fillId="0" borderId="89" xfId="2" applyFont="1" applyBorder="1" applyAlignment="1">
      <alignment horizontal="center" vertical="center"/>
    </xf>
    <xf numFmtId="0" fontId="26" fillId="0" borderId="90" xfId="2" applyFont="1" applyBorder="1" applyAlignment="1">
      <alignment horizontal="center" vertical="center"/>
    </xf>
    <xf numFmtId="177" fontId="26" fillId="0" borderId="90" xfId="2" applyNumberFormat="1" applyFont="1" applyBorder="1" applyAlignment="1">
      <alignment horizontal="right" vertical="center"/>
    </xf>
    <xf numFmtId="177" fontId="26" fillId="0" borderId="91" xfId="2" applyNumberFormat="1" applyFont="1" applyBorder="1" applyAlignment="1">
      <alignment horizontal="right" vertical="center"/>
    </xf>
    <xf numFmtId="176" fontId="0" fillId="0" borderId="0" xfId="0" applyNumberFormat="1" applyAlignment="1">
      <alignment horizontal="left" vertical="center"/>
    </xf>
    <xf numFmtId="0" fontId="0" fillId="0" borderId="0" xfId="0">
      <alignment vertical="center"/>
    </xf>
    <xf numFmtId="0" fontId="0" fillId="0" borderId="1" xfId="0" applyBorder="1">
      <alignment vertical="center"/>
    </xf>
    <xf numFmtId="0" fontId="3" fillId="0" borderId="54" xfId="0" applyFont="1" applyBorder="1" applyAlignment="1">
      <alignment horizontal="center" vertical="center"/>
    </xf>
    <xf numFmtId="0" fontId="3" fillId="0" borderId="44" xfId="0" applyFont="1" applyBorder="1" applyAlignment="1">
      <alignment horizontal="center" vertical="center"/>
    </xf>
    <xf numFmtId="0" fontId="1" fillId="0" borderId="0" xfId="0" applyFont="1" applyAlignment="1">
      <alignment horizontal="center" vertical="center"/>
    </xf>
    <xf numFmtId="0" fontId="3" fillId="0" borderId="73" xfId="0" applyFont="1" applyBorder="1" applyAlignment="1">
      <alignment horizontal="center" vertical="center"/>
    </xf>
    <xf numFmtId="0" fontId="22" fillId="0" borderId="54" xfId="0" applyFont="1" applyBorder="1" applyAlignment="1">
      <alignment horizontal="center" vertical="center"/>
    </xf>
    <xf numFmtId="0" fontId="22" fillId="0" borderId="44" xfId="0" applyFont="1" applyBorder="1" applyAlignment="1">
      <alignment horizontal="center" vertical="center"/>
    </xf>
    <xf numFmtId="0" fontId="44" fillId="8" borderId="109" xfId="0" applyFont="1" applyFill="1" applyBorder="1">
      <alignment vertical="center"/>
    </xf>
    <xf numFmtId="0" fontId="44" fillId="8" borderId="110" xfId="0" applyFont="1" applyFill="1" applyBorder="1">
      <alignment vertical="center"/>
    </xf>
    <xf numFmtId="0" fontId="44" fillId="8" borderId="111" xfId="0" applyFont="1" applyFill="1" applyBorder="1">
      <alignment vertical="center"/>
    </xf>
    <xf numFmtId="0" fontId="44" fillId="9" borderId="118" xfId="0" applyFont="1" applyFill="1" applyBorder="1">
      <alignment vertical="center"/>
    </xf>
    <xf numFmtId="0" fontId="44" fillId="9" borderId="119" xfId="0" applyFont="1" applyFill="1" applyBorder="1">
      <alignment vertical="center"/>
    </xf>
    <xf numFmtId="0" fontId="44" fillId="9" borderId="120" xfId="0" applyFont="1" applyFill="1" applyBorder="1">
      <alignment vertical="center"/>
    </xf>
    <xf numFmtId="0" fontId="44" fillId="0" borderId="112" xfId="0" applyFont="1" applyBorder="1" applyAlignment="1">
      <alignment vertical="top" wrapText="1"/>
    </xf>
    <xf numFmtId="0" fontId="44" fillId="0" borderId="113" xfId="0" applyFont="1" applyBorder="1" applyAlignment="1">
      <alignment vertical="top" wrapText="1"/>
    </xf>
    <xf numFmtId="0" fontId="44" fillId="0" borderId="114" xfId="0" applyFont="1" applyBorder="1" applyAlignment="1">
      <alignment vertical="top" wrapText="1"/>
    </xf>
    <xf numFmtId="0" fontId="44" fillId="0" borderId="115" xfId="0" applyFont="1" applyBorder="1" applyAlignment="1">
      <alignment vertical="top" wrapText="1"/>
    </xf>
    <xf numFmtId="0" fontId="44" fillId="0" borderId="116" xfId="0" applyFont="1" applyBorder="1" applyAlignment="1">
      <alignment vertical="top" wrapText="1"/>
    </xf>
    <xf numFmtId="0" fontId="44" fillId="0" borderId="117" xfId="0" applyFont="1" applyBorder="1" applyAlignment="1">
      <alignment vertical="top" wrapText="1"/>
    </xf>
    <xf numFmtId="0" fontId="44" fillId="0" borderId="121" xfId="0" applyFont="1" applyBorder="1" applyAlignment="1">
      <alignment vertical="top" wrapText="1"/>
    </xf>
    <xf numFmtId="0" fontId="44" fillId="0" borderId="122" xfId="0" applyFont="1" applyBorder="1" applyAlignment="1">
      <alignment vertical="top" wrapText="1"/>
    </xf>
    <xf numFmtId="0" fontId="44" fillId="0" borderId="123" xfId="0" applyFont="1" applyBorder="1" applyAlignment="1">
      <alignment vertical="top" wrapText="1"/>
    </xf>
    <xf numFmtId="0" fontId="44" fillId="0" borderId="124" xfId="0" applyFont="1" applyBorder="1" applyAlignment="1">
      <alignment vertical="top" wrapText="1"/>
    </xf>
    <xf numFmtId="0" fontId="44" fillId="0" borderId="125" xfId="0" applyFont="1" applyBorder="1" applyAlignment="1">
      <alignment vertical="top" wrapText="1"/>
    </xf>
    <xf numFmtId="0" fontId="44" fillId="0" borderId="0" xfId="0" applyFont="1" applyAlignment="1">
      <alignment vertical="top" wrapText="1"/>
    </xf>
    <xf numFmtId="0" fontId="0" fillId="0" borderId="0" xfId="0" applyAlignment="1">
      <alignment vertical="top" wrapText="1"/>
    </xf>
    <xf numFmtId="0" fontId="49" fillId="0" borderId="53" xfId="0" applyFont="1" applyBorder="1" applyAlignment="1">
      <alignment horizontal="center" vertical="center" wrapText="1" shrinkToFit="1"/>
    </xf>
    <xf numFmtId="0" fontId="49" fillId="0" borderId="52" xfId="0" applyFont="1" applyBorder="1" applyAlignment="1">
      <alignment horizontal="center" vertical="center" shrinkToFit="1"/>
    </xf>
    <xf numFmtId="0" fontId="47" fillId="0" borderId="52" xfId="0" applyFont="1" applyBorder="1" applyAlignment="1">
      <alignment horizontal="center" vertical="center" shrinkToFit="1"/>
    </xf>
    <xf numFmtId="0" fontId="50" fillId="0" borderId="1" xfId="0" applyFont="1" applyBorder="1" applyAlignment="1" applyProtection="1">
      <alignment horizontal="center" vertical="center" shrinkToFit="1"/>
      <protection locked="0"/>
    </xf>
    <xf numFmtId="0" fontId="0" fillId="0" borderId="59" xfId="0" applyBorder="1" applyAlignment="1">
      <alignment vertical="center"/>
    </xf>
    <xf numFmtId="0" fontId="0" fillId="0" borderId="59" xfId="0" applyBorder="1" applyProtection="1">
      <alignment vertical="center"/>
      <protection locked="0"/>
    </xf>
    <xf numFmtId="0" fontId="48" fillId="7" borderId="87" xfId="0" applyFont="1" applyFill="1" applyBorder="1" applyAlignment="1">
      <alignment horizontal="center" vertical="center" shrinkToFit="1"/>
    </xf>
    <xf numFmtId="0" fontId="49" fillId="7" borderId="88" xfId="0" applyFont="1" applyFill="1" applyBorder="1" applyAlignment="1">
      <alignment horizontal="center" vertical="center" wrapText="1" shrinkToFit="1"/>
    </xf>
    <xf numFmtId="0" fontId="45" fillId="10" borderId="130" xfId="0" applyFont="1" applyFill="1" applyBorder="1" applyAlignment="1">
      <alignment horizontal="center" vertical="center" wrapText="1"/>
    </xf>
    <xf numFmtId="0" fontId="45" fillId="10" borderId="131" xfId="0" applyFont="1" applyFill="1" applyBorder="1" applyAlignment="1">
      <alignment horizontal="center" vertical="center" wrapText="1"/>
    </xf>
    <xf numFmtId="0" fontId="45" fillId="10" borderId="132" xfId="0" applyFont="1" applyFill="1" applyBorder="1" applyAlignment="1">
      <alignment horizontal="center" vertical="center" wrapText="1"/>
    </xf>
    <xf numFmtId="0" fontId="47" fillId="10" borderId="37" xfId="0" applyFont="1" applyFill="1" applyBorder="1" applyAlignment="1">
      <alignment horizontal="center" vertical="center" shrinkToFit="1"/>
    </xf>
    <xf numFmtId="0" fontId="48" fillId="10" borderId="133" xfId="0" applyFont="1" applyFill="1" applyBorder="1" applyAlignment="1">
      <alignment horizontal="center" vertical="center" shrinkToFit="1"/>
    </xf>
    <xf numFmtId="0" fontId="48" fillId="10" borderId="36" xfId="0" applyFont="1" applyFill="1" applyBorder="1" applyAlignment="1">
      <alignment horizontal="center" vertical="center" shrinkToFit="1"/>
    </xf>
    <xf numFmtId="0" fontId="0" fillId="10" borderId="31" xfId="0" applyFill="1" applyBorder="1" applyAlignment="1" applyProtection="1">
      <alignment horizontal="center" vertical="center" shrinkToFit="1"/>
      <protection locked="0"/>
    </xf>
    <xf numFmtId="0" fontId="0" fillId="10" borderId="51" xfId="0" applyFill="1" applyBorder="1" applyAlignment="1" applyProtection="1">
      <alignment horizontal="center" vertical="center" shrinkToFit="1"/>
      <protection locked="0"/>
    </xf>
    <xf numFmtId="0" fontId="0" fillId="10" borderId="32" xfId="0" applyFill="1" applyBorder="1" applyAlignment="1" applyProtection="1">
      <alignment horizontal="center" vertical="center" shrinkToFit="1"/>
      <protection locked="0"/>
    </xf>
    <xf numFmtId="0" fontId="27" fillId="0" borderId="74" xfId="2" applyFont="1" applyBorder="1" applyAlignment="1" applyProtection="1">
      <alignment horizontal="center" vertical="center"/>
    </xf>
    <xf numFmtId="0" fontId="27" fillId="0" borderId="70" xfId="2" applyFont="1" applyBorder="1" applyAlignment="1" applyProtection="1">
      <alignment horizontal="center" vertical="center"/>
    </xf>
    <xf numFmtId="0" fontId="27" fillId="0" borderId="75" xfId="2" applyFont="1" applyBorder="1" applyAlignment="1" applyProtection="1">
      <alignment horizontal="center" vertical="center"/>
    </xf>
    <xf numFmtId="0" fontId="27" fillId="0" borderId="76" xfId="2" applyFont="1" applyBorder="1" applyAlignment="1" applyProtection="1">
      <alignment horizontal="center" vertical="center"/>
    </xf>
    <xf numFmtId="0" fontId="27" fillId="0" borderId="77" xfId="2" applyFont="1" applyBorder="1" applyAlignment="1" applyProtection="1">
      <alignment horizontal="center" vertical="center"/>
    </xf>
    <xf numFmtId="0" fontId="27" fillId="0" borderId="78" xfId="2" applyFont="1" applyBorder="1" applyAlignment="1" applyProtection="1">
      <alignment horizontal="center" vertical="center"/>
    </xf>
    <xf numFmtId="0" fontId="19" fillId="0" borderId="0" xfId="2" applyFont="1" applyAlignment="1" applyProtection="1">
      <alignment horizontal="center" vertical="center"/>
    </xf>
  </cellXfs>
  <cellStyles count="3">
    <cellStyle name="標準" xfId="0" builtinId="0"/>
    <cellStyle name="標準_２３参加選手・種目調査" xfId="1" xr:uid="{00000000-0005-0000-0000-000001000000}"/>
    <cellStyle name="標準_２４参加料等　納入書" xfId="2" xr:uid="{00000000-0005-0000-0000-000002000000}"/>
  </cellStyles>
  <dxfs count="1">
    <dxf>
      <font>
        <color rgb="FFFF0000"/>
      </font>
    </dxf>
  </dxfs>
  <tableStyles count="0" defaultTableStyle="TableStyleMedium2" defaultPivotStyle="PivotStyleLight16"/>
  <colors>
    <mruColors>
      <color rgb="FFCC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E8E920FA-BEFB-4016-99BA-2DC5DA37229F}"/>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4E807582-FFDA-40C8-87D6-FD2ED05B829B}"/>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2162845C-45E2-488E-896A-A87FEDA294D8}"/>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2A0F1E90-DA8B-4680-8FCE-C1DA5C2E9F23}"/>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1117701D-9605-4990-814E-B4F9C720C37D}"/>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A2A41972-0CE6-464E-9197-B145B7868489}"/>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18CF1D96-C53C-464C-B9EC-F6E157149C2B}"/>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25BE5FA3-ED51-4102-B864-268B9A5C016A}"/>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126E6E79-BDBB-42B8-851F-F245E0C9920D}"/>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7864F554-7843-46F0-AF69-767DDD8CCF63}"/>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6A3FBA55-B73E-4E9A-9FB4-704A8FE6CDC7}"/>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389824FB-2E80-42E1-B368-518654D6C1CD}"/>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F6394E4B-5108-4F3A-92DC-D569FC254E45}"/>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209BA9CC-A803-44F4-AE32-6E5F904041BB}"/>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294B742B-5392-4EDB-A416-85C1A23D6AF7}"/>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DF773720-78CC-4513-88E7-98DDE5AC088F}"/>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41C76EEB-B4DE-4EDE-BE13-AAC8455E0828}"/>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C419C41B-7A6A-4C1F-9588-9AEA7ED45FE1}"/>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9BE18266-B1F2-48A6-A4B9-7A02843BCB28}"/>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7A77BA06-9C07-4D7E-A5D2-181713330365}"/>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F0F59F6B-8829-4AF8-9A06-DCCDF2256BA8}"/>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39134099-8D8D-4331-B0A8-426E955089C3}"/>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76D425AC-AEB2-4CF1-B504-54C9CD868BB5}"/>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B89633BF-719C-405C-B078-F1517DCC03EC}"/>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AA889AEC-6B33-4945-952E-253AE8EFCCA5}"/>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66C4776B-F887-4DCF-9244-D31C8E524E9B}"/>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C8387795-9A22-45D3-AD6A-E982E7F9BB6B}"/>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948E39DE-359D-42FE-9CF1-A7ACE517C7E0}"/>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9D019553-C2C1-44EE-B6DB-3124B7BEE15E}"/>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217BD6D5-BBEC-41F6-B411-BDA55CF6710E}"/>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E164E5B1-4E3A-424A-8D51-CFB6FC408698}"/>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533A3EEE-EE2F-4D34-B356-9E9032AB056F}"/>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CE3FCC6B-BB5E-44BE-A346-20FC992C1595}"/>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D948937D-15E8-4F18-BFC0-B810C1B1644A}"/>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BDBC7E46-E8E8-4909-BEFE-F54BDDDDA057}"/>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21C48541-3FC3-494F-B58F-5CC78FA246DE}"/>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2" name="直線コネクタ 1">
          <a:extLst>
            <a:ext uri="{FF2B5EF4-FFF2-40B4-BE49-F238E27FC236}">
              <a16:creationId xmlns:a16="http://schemas.microsoft.com/office/drawing/2014/main" id="{41D89276-E354-4346-96BE-16D70889D8BA}"/>
            </a:ext>
          </a:extLst>
        </xdr:cNvPr>
        <xdr:cNvCxnSpPr/>
      </xdr:nvCxnSpPr>
      <xdr:spPr>
        <a:xfrm flipH="1" flipV="1">
          <a:off x="0" y="1333500"/>
          <a:ext cx="800100" cy="3302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6D3544FF-02DE-4490-AB13-4F0E071904AD}"/>
            </a:ext>
          </a:extLst>
        </xdr:cNvPr>
        <xdr:cNvCxnSpPr/>
      </xdr:nvCxnSpPr>
      <xdr:spPr>
        <a:xfrm flipH="1" flipV="1">
          <a:off x="0" y="1333500"/>
          <a:ext cx="800100" cy="3302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2" name="直線コネクタ 1">
          <a:extLst>
            <a:ext uri="{FF2B5EF4-FFF2-40B4-BE49-F238E27FC236}">
              <a16:creationId xmlns:a16="http://schemas.microsoft.com/office/drawing/2014/main" id="{4FF5B43E-98AB-4BE5-841F-88763551AF40}"/>
            </a:ext>
          </a:extLst>
        </xdr:cNvPr>
        <xdr:cNvCxnSpPr/>
      </xdr:nvCxnSpPr>
      <xdr:spPr>
        <a:xfrm flipH="1" flipV="1">
          <a:off x="0" y="1333500"/>
          <a:ext cx="800100" cy="3302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CFF25C88-08FB-4CD2-B324-EE68A9B769E2}"/>
            </a:ext>
          </a:extLst>
        </xdr:cNvPr>
        <xdr:cNvCxnSpPr/>
      </xdr:nvCxnSpPr>
      <xdr:spPr>
        <a:xfrm flipH="1" flipV="1">
          <a:off x="0" y="1333500"/>
          <a:ext cx="800100" cy="3302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2" name="直線コネクタ 1">
          <a:extLst>
            <a:ext uri="{FF2B5EF4-FFF2-40B4-BE49-F238E27FC236}">
              <a16:creationId xmlns:a16="http://schemas.microsoft.com/office/drawing/2014/main" id="{BA997DCC-FE1D-4AFC-821F-5F54B02C11E6}"/>
            </a:ext>
          </a:extLst>
        </xdr:cNvPr>
        <xdr:cNvCxnSpPr/>
      </xdr:nvCxnSpPr>
      <xdr:spPr>
        <a:xfrm flipH="1" flipV="1">
          <a:off x="0" y="1333500"/>
          <a:ext cx="800100" cy="3302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ADB4D82F-3D9F-4BBD-AF25-56B42E2DB49C}"/>
            </a:ext>
          </a:extLst>
        </xdr:cNvPr>
        <xdr:cNvCxnSpPr/>
      </xdr:nvCxnSpPr>
      <xdr:spPr>
        <a:xfrm flipH="1" flipV="1">
          <a:off x="0" y="1333500"/>
          <a:ext cx="800100" cy="3302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0C1E241A-8DFA-4AE9-BF31-3F4350022675}"/>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2" name="直線コネクタ 1">
          <a:extLst>
            <a:ext uri="{FF2B5EF4-FFF2-40B4-BE49-F238E27FC236}">
              <a16:creationId xmlns:a16="http://schemas.microsoft.com/office/drawing/2014/main" id="{BDB3B3AA-D3F8-4AAB-A0A0-885B6530D004}"/>
            </a:ext>
          </a:extLst>
        </xdr:cNvPr>
        <xdr:cNvCxnSpPr/>
      </xdr:nvCxnSpPr>
      <xdr:spPr>
        <a:xfrm flipH="1" flipV="1">
          <a:off x="0" y="1390650"/>
          <a:ext cx="8763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2" name="直線コネクタ 1">
          <a:extLst>
            <a:ext uri="{FF2B5EF4-FFF2-40B4-BE49-F238E27FC236}">
              <a16:creationId xmlns:a16="http://schemas.microsoft.com/office/drawing/2014/main" id="{8F65B735-4CC2-42F5-BB04-A49112B6666E}"/>
            </a:ext>
          </a:extLst>
        </xdr:cNvPr>
        <xdr:cNvCxnSpPr/>
      </xdr:nvCxnSpPr>
      <xdr:spPr>
        <a:xfrm flipH="1" flipV="1">
          <a:off x="0" y="1333500"/>
          <a:ext cx="800100" cy="3302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B361378B-790F-4E22-9239-0CA09C8EEC1B}"/>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078E3553-B89C-4E27-929B-D7FA8CDE400C}"/>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1513F75C-AD8D-4219-B870-2DEF905D2FED}"/>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B4065134-66C5-477C-98D2-FEFE39C2F3BD}"/>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B024FF26-2D8F-46D5-BC8F-8AF0EACE6697}"/>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2306FCAD-85D7-4E9D-9340-88F6B510DEC9}"/>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0</xdr:colOff>
      <xdr:row>10</xdr:row>
      <xdr:rowOff>1</xdr:rowOff>
    </xdr:to>
    <xdr:cxnSp macro="">
      <xdr:nvCxnSpPr>
        <xdr:cNvPr id="3" name="直線コネクタ 2">
          <a:extLst>
            <a:ext uri="{FF2B5EF4-FFF2-40B4-BE49-F238E27FC236}">
              <a16:creationId xmlns:a16="http://schemas.microsoft.com/office/drawing/2014/main" id="{4F892EA4-B839-4858-9D0B-34C03697CD9E}"/>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0</xdr:rowOff>
    </xdr:from>
    <xdr:to>
      <xdr:col>1</xdr:col>
      <xdr:colOff>0</xdr:colOff>
      <xdr:row>10</xdr:row>
      <xdr:rowOff>1</xdr:rowOff>
    </xdr:to>
    <xdr:cxnSp macro="">
      <xdr:nvCxnSpPr>
        <xdr:cNvPr id="2" name="直線コネクタ 2">
          <a:extLst>
            <a:ext uri="{FF2B5EF4-FFF2-40B4-BE49-F238E27FC236}">
              <a16:creationId xmlns:a16="http://schemas.microsoft.com/office/drawing/2014/main" id="{205C1EF8-0862-40CE-AE76-F27C073077F8}"/>
            </a:ext>
          </a:extLst>
        </xdr:cNvPr>
        <xdr:cNvCxnSpPr/>
      </xdr:nvCxnSpPr>
      <xdr:spPr>
        <a:xfrm flipH="1" flipV="1">
          <a:off x="0" y="1371600"/>
          <a:ext cx="685800" cy="3429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U59"/>
  <sheetViews>
    <sheetView tabSelected="1" view="pageBreakPreview" zoomScale="90" zoomScaleNormal="100" zoomScaleSheetLayoutView="90" workbookViewId="0">
      <pane xSplit="3" ySplit="8" topLeftCell="D9" activePane="bottomRight" state="frozen"/>
      <selection sqref="A1:XFD1048576"/>
      <selection pane="topRight" sqref="A1:XFD1048576"/>
      <selection pane="bottomLeft" sqref="A1:XFD1048576"/>
      <selection pane="bottomRight" activeCell="P9" sqref="P9"/>
    </sheetView>
  </sheetViews>
  <sheetFormatPr defaultRowHeight="13" x14ac:dyDescent="0.2"/>
  <cols>
    <col min="1" max="1" width="6.08984375" customWidth="1"/>
    <col min="2" max="3" width="8.6328125" customWidth="1"/>
    <col min="4" max="5" width="11.6328125" customWidth="1"/>
    <col min="6" max="6" width="30.6328125" customWidth="1"/>
    <col min="7" max="9" width="4.6328125" customWidth="1"/>
    <col min="10" max="10" width="4.08984375" customWidth="1"/>
    <col min="11" max="11" width="11.26953125" customWidth="1"/>
    <col min="12" max="12" width="7.90625" hidden="1" customWidth="1"/>
    <col min="13" max="13" width="4.54296875" customWidth="1"/>
    <col min="14" max="14" width="3.7265625" customWidth="1"/>
    <col min="15" max="15" width="4.54296875" customWidth="1"/>
    <col min="16" max="16" width="21.81640625" customWidth="1"/>
    <col min="17" max="17" width="0.81640625" customWidth="1"/>
    <col min="18" max="18" width="9" customWidth="1"/>
    <col min="19" max="19" width="5.7265625" hidden="1" customWidth="1"/>
    <col min="20" max="20" width="7.26953125" hidden="1" customWidth="1"/>
    <col min="21" max="21" width="8.6328125" hidden="1" customWidth="1"/>
  </cols>
  <sheetData>
    <row r="1" spans="1:21" ht="16.5" x14ac:dyDescent="0.2">
      <c r="B1" s="155" t="s">
        <v>219</v>
      </c>
      <c r="C1" s="155"/>
      <c r="D1" s="155"/>
      <c r="E1" s="155"/>
      <c r="F1" s="155"/>
      <c r="G1" s="155"/>
      <c r="H1" s="155"/>
      <c r="I1" s="155"/>
      <c r="J1" s="155"/>
      <c r="K1" s="155"/>
      <c r="L1" s="155"/>
      <c r="M1" s="155"/>
      <c r="N1" s="155"/>
      <c r="O1" s="155"/>
      <c r="P1" s="115"/>
    </row>
    <row r="2" spans="1:21" ht="7.5" customHeight="1" thickBot="1" x14ac:dyDescent="0.25"/>
    <row r="3" spans="1:21" ht="15" customHeight="1" thickBot="1" x14ac:dyDescent="0.25">
      <c r="A3" s="1" t="s">
        <v>206</v>
      </c>
      <c r="B3" s="156"/>
      <c r="C3" s="157"/>
      <c r="D3" s="116" t="s">
        <v>207</v>
      </c>
      <c r="J3" s="158" t="s">
        <v>251</v>
      </c>
      <c r="K3" s="158"/>
      <c r="M3" s="159" t="s">
        <v>220</v>
      </c>
      <c r="N3" s="159"/>
      <c r="O3" s="159"/>
      <c r="P3" s="159"/>
    </row>
    <row r="4" spans="1:21" x14ac:dyDescent="0.2">
      <c r="A4" s="122" t="s">
        <v>208</v>
      </c>
    </row>
    <row r="5" spans="1:21" x14ac:dyDescent="0.2">
      <c r="A5" s="122" t="s">
        <v>212</v>
      </c>
    </row>
    <row r="6" spans="1:21" x14ac:dyDescent="0.2">
      <c r="A6" s="122" t="s">
        <v>215</v>
      </c>
    </row>
    <row r="7" spans="1:21" ht="22" customHeight="1" x14ac:dyDescent="0.2">
      <c r="A7" s="152" t="s">
        <v>1</v>
      </c>
      <c r="B7" s="154" t="s">
        <v>4</v>
      </c>
      <c r="C7" s="154"/>
      <c r="D7" s="154" t="s">
        <v>3</v>
      </c>
      <c r="E7" s="154"/>
      <c r="F7" s="146" t="s">
        <v>247</v>
      </c>
      <c r="G7" s="280" t="s">
        <v>241</v>
      </c>
      <c r="H7" s="281" t="s">
        <v>242</v>
      </c>
      <c r="I7" s="282" t="s">
        <v>243</v>
      </c>
      <c r="J7" s="166" t="s">
        <v>10</v>
      </c>
      <c r="K7" s="160" t="s">
        <v>2</v>
      </c>
      <c r="L7" s="117" t="s">
        <v>209</v>
      </c>
      <c r="M7" s="162" t="s">
        <v>245</v>
      </c>
      <c r="N7" s="163"/>
      <c r="O7" s="272" t="s">
        <v>246</v>
      </c>
      <c r="P7" s="279" t="s">
        <v>249</v>
      </c>
      <c r="Q7" s="276"/>
    </row>
    <row r="8" spans="1:21" ht="14.25" customHeight="1" x14ac:dyDescent="0.2">
      <c r="A8" s="153"/>
      <c r="B8" s="2" t="s">
        <v>5</v>
      </c>
      <c r="C8" s="2" t="s">
        <v>6</v>
      </c>
      <c r="D8" s="2" t="s">
        <v>5</v>
      </c>
      <c r="E8" s="2" t="s">
        <v>6</v>
      </c>
      <c r="F8" s="274" t="s">
        <v>248</v>
      </c>
      <c r="G8" s="283" t="s">
        <v>244</v>
      </c>
      <c r="H8" s="284"/>
      <c r="I8" s="285"/>
      <c r="J8" s="167"/>
      <c r="K8" s="161"/>
      <c r="L8" s="118"/>
      <c r="M8" s="164" t="s">
        <v>210</v>
      </c>
      <c r="N8" s="165"/>
      <c r="O8" s="273"/>
      <c r="P8" s="278" t="s">
        <v>250</v>
      </c>
      <c r="Q8" s="276"/>
    </row>
    <row r="9" spans="1:21" ht="18" customHeight="1" x14ac:dyDescent="0.2">
      <c r="A9" s="4">
        <v>1</v>
      </c>
      <c r="B9" s="8"/>
      <c r="C9" s="8"/>
      <c r="D9" s="8"/>
      <c r="E9" s="8"/>
      <c r="F9" s="8"/>
      <c r="G9" s="286"/>
      <c r="H9" s="287"/>
      <c r="I9" s="288"/>
      <c r="J9" s="9"/>
      <c r="K9" s="119"/>
      <c r="L9" s="120">
        <v>45748</v>
      </c>
      <c r="M9" s="138" t="str">
        <f t="shared" ref="M9:M58" si="0">IF(ISBLANK(K9),"　",DATEDIF(K9,L9,"Y"))</f>
        <v>　</v>
      </c>
      <c r="N9" s="121" t="s">
        <v>211</v>
      </c>
      <c r="O9" s="275"/>
      <c r="P9" s="136"/>
      <c r="Q9" s="277"/>
      <c r="S9" s="70" t="s">
        <v>175</v>
      </c>
      <c r="T9" t="s">
        <v>8</v>
      </c>
      <c r="U9" t="s">
        <v>11</v>
      </c>
    </row>
    <row r="10" spans="1:21" ht="18" customHeight="1" x14ac:dyDescent="0.2">
      <c r="A10" s="4">
        <v>2</v>
      </c>
      <c r="B10" s="133"/>
      <c r="C10" s="133"/>
      <c r="D10" s="133"/>
      <c r="E10" s="133"/>
      <c r="F10" s="133"/>
      <c r="G10" s="286"/>
      <c r="H10" s="287"/>
      <c r="I10" s="288"/>
      <c r="J10" s="9"/>
      <c r="K10" s="119"/>
      <c r="L10" s="120">
        <v>45748</v>
      </c>
      <c r="M10" s="138" t="str">
        <f t="shared" si="0"/>
        <v>　</v>
      </c>
      <c r="N10" s="121" t="s">
        <v>211</v>
      </c>
      <c r="O10" s="275"/>
      <c r="P10" s="136"/>
      <c r="Q10" s="277"/>
      <c r="S10" s="70" t="s">
        <v>176</v>
      </c>
      <c r="T10" t="s">
        <v>7</v>
      </c>
      <c r="U10" s="3" t="s">
        <v>12</v>
      </c>
    </row>
    <row r="11" spans="1:21" ht="18" customHeight="1" x14ac:dyDescent="0.2">
      <c r="A11" s="4">
        <v>3</v>
      </c>
      <c r="B11" s="133"/>
      <c r="C11" s="133"/>
      <c r="D11" s="133"/>
      <c r="E11" s="133"/>
      <c r="F11" s="133"/>
      <c r="G11" s="286"/>
      <c r="H11" s="287"/>
      <c r="I11" s="288"/>
      <c r="J11" s="9"/>
      <c r="K11" s="119"/>
      <c r="L11" s="120">
        <v>45748</v>
      </c>
      <c r="M11" s="138" t="str">
        <f t="shared" si="0"/>
        <v>　</v>
      </c>
      <c r="N11" s="121" t="s">
        <v>211</v>
      </c>
      <c r="O11" s="275"/>
      <c r="P11" s="136"/>
      <c r="Q11" s="277"/>
      <c r="S11" s="70" t="s">
        <v>177</v>
      </c>
      <c r="T11" t="s">
        <v>9</v>
      </c>
    </row>
    <row r="12" spans="1:21" ht="18" customHeight="1" x14ac:dyDescent="0.2">
      <c r="A12" s="4">
        <v>4</v>
      </c>
      <c r="B12" s="133"/>
      <c r="C12" s="133"/>
      <c r="D12" s="133"/>
      <c r="E12" s="133"/>
      <c r="F12" s="133"/>
      <c r="G12" s="286"/>
      <c r="H12" s="287"/>
      <c r="I12" s="288"/>
      <c r="J12" s="9"/>
      <c r="K12" s="119"/>
      <c r="L12" s="120">
        <v>45748</v>
      </c>
      <c r="M12" s="138" t="str">
        <f t="shared" si="0"/>
        <v>　</v>
      </c>
      <c r="N12" s="121" t="s">
        <v>211</v>
      </c>
      <c r="O12" s="275"/>
      <c r="P12" s="136"/>
      <c r="Q12" s="277"/>
      <c r="S12" s="70" t="s">
        <v>178</v>
      </c>
    </row>
    <row r="13" spans="1:21" ht="18" customHeight="1" x14ac:dyDescent="0.2">
      <c r="A13" s="4">
        <v>5</v>
      </c>
      <c r="B13" s="133"/>
      <c r="C13" s="133"/>
      <c r="D13" s="133"/>
      <c r="E13" s="133"/>
      <c r="F13" s="133"/>
      <c r="G13" s="286"/>
      <c r="H13" s="287"/>
      <c r="I13" s="288"/>
      <c r="J13" s="9"/>
      <c r="K13" s="119"/>
      <c r="L13" s="120">
        <v>45748</v>
      </c>
      <c r="M13" s="138" t="str">
        <f t="shared" si="0"/>
        <v>　</v>
      </c>
      <c r="N13" s="121" t="s">
        <v>211</v>
      </c>
      <c r="O13" s="275"/>
      <c r="P13" s="136"/>
      <c r="Q13" s="277"/>
      <c r="S13" s="70"/>
    </row>
    <row r="14" spans="1:21" ht="18" customHeight="1" x14ac:dyDescent="0.2">
      <c r="A14" s="4">
        <v>6</v>
      </c>
      <c r="B14" s="8"/>
      <c r="C14" s="8"/>
      <c r="D14" s="8"/>
      <c r="E14" s="8"/>
      <c r="F14" s="8"/>
      <c r="G14" s="286"/>
      <c r="H14" s="287"/>
      <c r="I14" s="288"/>
      <c r="J14" s="9"/>
      <c r="K14" s="119"/>
      <c r="L14" s="120">
        <v>45748</v>
      </c>
      <c r="M14" s="138" t="str">
        <f t="shared" si="0"/>
        <v>　</v>
      </c>
      <c r="N14" s="121" t="s">
        <v>211</v>
      </c>
      <c r="O14" s="275"/>
      <c r="P14" s="136"/>
      <c r="Q14" s="277"/>
      <c r="S14" s="70"/>
    </row>
    <row r="15" spans="1:21" ht="18" customHeight="1" x14ac:dyDescent="0.2">
      <c r="A15" s="4">
        <v>7</v>
      </c>
      <c r="B15" s="8"/>
      <c r="C15" s="8"/>
      <c r="D15" s="8"/>
      <c r="E15" s="8"/>
      <c r="F15" s="8"/>
      <c r="G15" s="286"/>
      <c r="H15" s="287"/>
      <c r="I15" s="288"/>
      <c r="J15" s="9"/>
      <c r="K15" s="119"/>
      <c r="L15" s="120">
        <v>45748</v>
      </c>
      <c r="M15" s="138" t="str">
        <f t="shared" si="0"/>
        <v>　</v>
      </c>
      <c r="N15" s="121" t="s">
        <v>211</v>
      </c>
      <c r="O15" s="275"/>
      <c r="P15" s="136"/>
      <c r="Q15" s="277"/>
      <c r="S15" s="70"/>
    </row>
    <row r="16" spans="1:21" ht="18" customHeight="1" x14ac:dyDescent="0.2">
      <c r="A16" s="4">
        <v>8</v>
      </c>
      <c r="B16" s="8"/>
      <c r="C16" s="8"/>
      <c r="D16" s="8"/>
      <c r="E16" s="8"/>
      <c r="F16" s="8"/>
      <c r="G16" s="286"/>
      <c r="H16" s="287"/>
      <c r="I16" s="288"/>
      <c r="J16" s="9"/>
      <c r="K16" s="119"/>
      <c r="L16" s="120">
        <v>45748</v>
      </c>
      <c r="M16" s="138" t="str">
        <f t="shared" si="0"/>
        <v>　</v>
      </c>
      <c r="N16" s="121" t="s">
        <v>211</v>
      </c>
      <c r="O16" s="275"/>
      <c r="P16" s="136"/>
      <c r="Q16" s="277"/>
      <c r="S16" s="70"/>
    </row>
    <row r="17" spans="1:19" ht="18" customHeight="1" x14ac:dyDescent="0.2">
      <c r="A17" s="4">
        <v>9</v>
      </c>
      <c r="B17" s="8"/>
      <c r="C17" s="8"/>
      <c r="D17" s="8"/>
      <c r="E17" s="8"/>
      <c r="F17" s="8"/>
      <c r="G17" s="286"/>
      <c r="H17" s="287"/>
      <c r="I17" s="288"/>
      <c r="J17" s="9"/>
      <c r="K17" s="119"/>
      <c r="L17" s="120">
        <v>45748</v>
      </c>
      <c r="M17" s="138" t="str">
        <f t="shared" si="0"/>
        <v>　</v>
      </c>
      <c r="N17" s="121" t="s">
        <v>211</v>
      </c>
      <c r="O17" s="275"/>
      <c r="P17" s="136"/>
      <c r="Q17" s="277"/>
      <c r="S17" s="70"/>
    </row>
    <row r="18" spans="1:19" ht="18" customHeight="1" x14ac:dyDescent="0.2">
      <c r="A18" s="4">
        <v>10</v>
      </c>
      <c r="B18" s="8"/>
      <c r="C18" s="8"/>
      <c r="D18" s="8"/>
      <c r="E18" s="8"/>
      <c r="F18" s="8"/>
      <c r="G18" s="286"/>
      <c r="H18" s="287"/>
      <c r="I18" s="288"/>
      <c r="J18" s="9"/>
      <c r="K18" s="119"/>
      <c r="L18" s="120">
        <v>45748</v>
      </c>
      <c r="M18" s="138" t="str">
        <f t="shared" si="0"/>
        <v>　</v>
      </c>
      <c r="N18" s="121" t="s">
        <v>211</v>
      </c>
      <c r="O18" s="275"/>
      <c r="P18" s="136"/>
      <c r="Q18" s="277"/>
      <c r="S18" s="70"/>
    </row>
    <row r="19" spans="1:19" ht="18" customHeight="1" x14ac:dyDescent="0.2">
      <c r="A19" s="4">
        <v>11</v>
      </c>
      <c r="B19" s="8"/>
      <c r="C19" s="8"/>
      <c r="D19" s="8"/>
      <c r="E19" s="8"/>
      <c r="F19" s="8"/>
      <c r="G19" s="286"/>
      <c r="H19" s="287"/>
      <c r="I19" s="288"/>
      <c r="J19" s="9"/>
      <c r="K19" s="119"/>
      <c r="L19" s="120">
        <v>45748</v>
      </c>
      <c r="M19" s="138" t="str">
        <f t="shared" si="0"/>
        <v>　</v>
      </c>
      <c r="N19" s="121" t="s">
        <v>211</v>
      </c>
      <c r="O19" s="275"/>
      <c r="P19" s="136"/>
      <c r="Q19" s="277"/>
      <c r="S19" s="70"/>
    </row>
    <row r="20" spans="1:19" ht="18" customHeight="1" x14ac:dyDescent="0.2">
      <c r="A20" s="4">
        <v>12</v>
      </c>
      <c r="B20" s="8"/>
      <c r="C20" s="8"/>
      <c r="D20" s="8"/>
      <c r="E20" s="8"/>
      <c r="F20" s="8"/>
      <c r="G20" s="286"/>
      <c r="H20" s="287"/>
      <c r="I20" s="288"/>
      <c r="J20" s="9"/>
      <c r="K20" s="119"/>
      <c r="L20" s="120">
        <v>45748</v>
      </c>
      <c r="M20" s="138" t="str">
        <f t="shared" si="0"/>
        <v>　</v>
      </c>
      <c r="N20" s="121" t="s">
        <v>211</v>
      </c>
      <c r="O20" s="275"/>
      <c r="P20" s="136"/>
      <c r="Q20" s="277"/>
      <c r="S20" s="70"/>
    </row>
    <row r="21" spans="1:19" ht="18" customHeight="1" x14ac:dyDescent="0.2">
      <c r="A21" s="4">
        <v>13</v>
      </c>
      <c r="B21" s="8"/>
      <c r="C21" s="8"/>
      <c r="D21" s="8"/>
      <c r="E21" s="8"/>
      <c r="F21" s="8"/>
      <c r="G21" s="286"/>
      <c r="H21" s="287"/>
      <c r="I21" s="288"/>
      <c r="J21" s="9"/>
      <c r="K21" s="119"/>
      <c r="L21" s="120">
        <v>45748</v>
      </c>
      <c r="M21" s="138" t="str">
        <f t="shared" si="0"/>
        <v>　</v>
      </c>
      <c r="N21" s="121" t="s">
        <v>211</v>
      </c>
      <c r="O21" s="275"/>
      <c r="P21" s="136"/>
      <c r="Q21" s="277"/>
      <c r="S21" s="70"/>
    </row>
    <row r="22" spans="1:19" ht="18" customHeight="1" x14ac:dyDescent="0.2">
      <c r="A22" s="4">
        <v>14</v>
      </c>
      <c r="B22" s="8"/>
      <c r="C22" s="8"/>
      <c r="D22" s="8"/>
      <c r="E22" s="8"/>
      <c r="F22" s="8"/>
      <c r="G22" s="286"/>
      <c r="H22" s="287"/>
      <c r="I22" s="288"/>
      <c r="J22" s="9"/>
      <c r="K22" s="119"/>
      <c r="L22" s="120">
        <v>45748</v>
      </c>
      <c r="M22" s="138" t="str">
        <f t="shared" si="0"/>
        <v>　</v>
      </c>
      <c r="N22" s="121" t="s">
        <v>211</v>
      </c>
      <c r="O22" s="275"/>
      <c r="P22" s="136"/>
      <c r="Q22" s="277"/>
      <c r="S22" s="70"/>
    </row>
    <row r="23" spans="1:19" ht="18" customHeight="1" x14ac:dyDescent="0.2">
      <c r="A23" s="4">
        <v>15</v>
      </c>
      <c r="B23" s="8"/>
      <c r="C23" s="8"/>
      <c r="D23" s="8"/>
      <c r="E23" s="8"/>
      <c r="F23" s="8"/>
      <c r="G23" s="286"/>
      <c r="H23" s="287"/>
      <c r="I23" s="288"/>
      <c r="J23" s="9"/>
      <c r="K23" s="119"/>
      <c r="L23" s="120">
        <v>45748</v>
      </c>
      <c r="M23" s="138" t="str">
        <f t="shared" si="0"/>
        <v>　</v>
      </c>
      <c r="N23" s="121" t="s">
        <v>211</v>
      </c>
      <c r="O23" s="275"/>
      <c r="P23" s="136"/>
      <c r="Q23" s="277"/>
      <c r="S23" s="70"/>
    </row>
    <row r="24" spans="1:19" ht="18" customHeight="1" x14ac:dyDescent="0.2">
      <c r="A24" s="4">
        <v>16</v>
      </c>
      <c r="B24" s="8"/>
      <c r="C24" s="8"/>
      <c r="D24" s="8"/>
      <c r="E24" s="8"/>
      <c r="F24" s="8"/>
      <c r="G24" s="286"/>
      <c r="H24" s="287"/>
      <c r="I24" s="288"/>
      <c r="J24" s="9"/>
      <c r="K24" s="119"/>
      <c r="L24" s="120">
        <v>45748</v>
      </c>
      <c r="M24" s="138" t="str">
        <f t="shared" si="0"/>
        <v>　</v>
      </c>
      <c r="N24" s="121" t="s">
        <v>211</v>
      </c>
      <c r="O24" s="275"/>
      <c r="P24" s="136"/>
      <c r="Q24" s="277"/>
      <c r="S24" s="70"/>
    </row>
    <row r="25" spans="1:19" ht="18" customHeight="1" x14ac:dyDescent="0.2">
      <c r="A25" s="4">
        <v>17</v>
      </c>
      <c r="B25" s="8"/>
      <c r="C25" s="8"/>
      <c r="D25" s="8"/>
      <c r="E25" s="8"/>
      <c r="F25" s="8"/>
      <c r="G25" s="286"/>
      <c r="H25" s="287"/>
      <c r="I25" s="288"/>
      <c r="J25" s="9"/>
      <c r="K25" s="119"/>
      <c r="L25" s="120">
        <v>45748</v>
      </c>
      <c r="M25" s="138" t="str">
        <f t="shared" si="0"/>
        <v>　</v>
      </c>
      <c r="N25" s="121" t="s">
        <v>211</v>
      </c>
      <c r="O25" s="275"/>
      <c r="P25" s="136"/>
      <c r="Q25" s="277"/>
      <c r="S25" s="70"/>
    </row>
    <row r="26" spans="1:19" ht="18" customHeight="1" x14ac:dyDescent="0.2">
      <c r="A26" s="4">
        <v>18</v>
      </c>
      <c r="B26" s="8"/>
      <c r="C26" s="8"/>
      <c r="D26" s="8"/>
      <c r="E26" s="8"/>
      <c r="F26" s="8"/>
      <c r="G26" s="286"/>
      <c r="H26" s="287"/>
      <c r="I26" s="288"/>
      <c r="J26" s="9"/>
      <c r="K26" s="119"/>
      <c r="L26" s="120">
        <v>45748</v>
      </c>
      <c r="M26" s="138" t="str">
        <f t="shared" si="0"/>
        <v>　</v>
      </c>
      <c r="N26" s="121" t="s">
        <v>211</v>
      </c>
      <c r="O26" s="275"/>
      <c r="P26" s="136"/>
      <c r="Q26" s="277"/>
      <c r="S26" s="70"/>
    </row>
    <row r="27" spans="1:19" ht="18" customHeight="1" x14ac:dyDescent="0.2">
      <c r="A27" s="4">
        <v>19</v>
      </c>
      <c r="B27" s="8"/>
      <c r="C27" s="8"/>
      <c r="D27" s="8"/>
      <c r="E27" s="8"/>
      <c r="F27" s="8"/>
      <c r="G27" s="286"/>
      <c r="H27" s="287"/>
      <c r="I27" s="288"/>
      <c r="J27" s="9"/>
      <c r="K27" s="119"/>
      <c r="L27" s="120">
        <v>45748</v>
      </c>
      <c r="M27" s="138" t="str">
        <f t="shared" si="0"/>
        <v>　</v>
      </c>
      <c r="N27" s="121" t="s">
        <v>211</v>
      </c>
      <c r="O27" s="275"/>
      <c r="P27" s="136"/>
      <c r="Q27" s="277"/>
      <c r="S27" s="70"/>
    </row>
    <row r="28" spans="1:19" ht="18" customHeight="1" x14ac:dyDescent="0.2">
      <c r="A28" s="4">
        <v>20</v>
      </c>
      <c r="B28" s="8"/>
      <c r="C28" s="8"/>
      <c r="D28" s="8"/>
      <c r="E28" s="8"/>
      <c r="F28" s="8"/>
      <c r="G28" s="286"/>
      <c r="H28" s="287"/>
      <c r="I28" s="288"/>
      <c r="J28" s="9"/>
      <c r="K28" s="119"/>
      <c r="L28" s="120">
        <v>45748</v>
      </c>
      <c r="M28" s="138" t="str">
        <f t="shared" si="0"/>
        <v>　</v>
      </c>
      <c r="N28" s="121" t="s">
        <v>211</v>
      </c>
      <c r="O28" s="275"/>
      <c r="P28" s="136"/>
      <c r="Q28" s="277"/>
      <c r="S28" s="70"/>
    </row>
    <row r="29" spans="1:19" ht="18" customHeight="1" x14ac:dyDescent="0.2">
      <c r="A29" s="4">
        <v>21</v>
      </c>
      <c r="B29" s="8"/>
      <c r="C29" s="8"/>
      <c r="D29" s="8"/>
      <c r="E29" s="8"/>
      <c r="F29" s="8"/>
      <c r="G29" s="286"/>
      <c r="H29" s="287"/>
      <c r="I29" s="288"/>
      <c r="J29" s="9"/>
      <c r="K29" s="119"/>
      <c r="L29" s="120">
        <v>45748</v>
      </c>
      <c r="M29" s="138" t="str">
        <f t="shared" si="0"/>
        <v>　</v>
      </c>
      <c r="N29" s="121" t="s">
        <v>211</v>
      </c>
      <c r="O29" s="275"/>
      <c r="P29" s="136"/>
      <c r="Q29" s="277"/>
      <c r="S29" s="70"/>
    </row>
    <row r="30" spans="1:19" ht="18" customHeight="1" x14ac:dyDescent="0.2">
      <c r="A30" s="4">
        <v>22</v>
      </c>
      <c r="B30" s="8"/>
      <c r="C30" s="8"/>
      <c r="D30" s="8"/>
      <c r="E30" s="8"/>
      <c r="F30" s="8"/>
      <c r="G30" s="286"/>
      <c r="H30" s="287"/>
      <c r="I30" s="288"/>
      <c r="J30" s="9"/>
      <c r="K30" s="119"/>
      <c r="L30" s="120">
        <v>45748</v>
      </c>
      <c r="M30" s="138" t="str">
        <f t="shared" si="0"/>
        <v>　</v>
      </c>
      <c r="N30" s="121" t="s">
        <v>211</v>
      </c>
      <c r="O30" s="275"/>
      <c r="P30" s="136"/>
      <c r="Q30" s="277"/>
      <c r="S30" s="70"/>
    </row>
    <row r="31" spans="1:19" ht="18" customHeight="1" x14ac:dyDescent="0.2">
      <c r="A31" s="4">
        <v>23</v>
      </c>
      <c r="B31" s="8"/>
      <c r="C31" s="8"/>
      <c r="D31" s="8"/>
      <c r="E31" s="8"/>
      <c r="F31" s="8"/>
      <c r="G31" s="286"/>
      <c r="H31" s="287"/>
      <c r="I31" s="288"/>
      <c r="J31" s="9"/>
      <c r="K31" s="119"/>
      <c r="L31" s="120">
        <v>45748</v>
      </c>
      <c r="M31" s="138" t="str">
        <f t="shared" si="0"/>
        <v>　</v>
      </c>
      <c r="N31" s="121" t="s">
        <v>211</v>
      </c>
      <c r="O31" s="275"/>
      <c r="P31" s="136"/>
      <c r="Q31" s="277"/>
      <c r="S31" s="70"/>
    </row>
    <row r="32" spans="1:19" ht="18" customHeight="1" x14ac:dyDescent="0.2">
      <c r="A32" s="4">
        <v>24</v>
      </c>
      <c r="B32" s="8"/>
      <c r="C32" s="8"/>
      <c r="D32" s="8"/>
      <c r="E32" s="8"/>
      <c r="F32" s="8"/>
      <c r="G32" s="286"/>
      <c r="H32" s="287"/>
      <c r="I32" s="288"/>
      <c r="J32" s="9"/>
      <c r="K32" s="119"/>
      <c r="L32" s="120">
        <v>45748</v>
      </c>
      <c r="M32" s="138" t="str">
        <f t="shared" si="0"/>
        <v>　</v>
      </c>
      <c r="N32" s="121" t="s">
        <v>211</v>
      </c>
      <c r="O32" s="275"/>
      <c r="P32" s="136"/>
      <c r="Q32" s="277"/>
      <c r="S32" s="70"/>
    </row>
    <row r="33" spans="1:19" ht="18" customHeight="1" x14ac:dyDescent="0.2">
      <c r="A33" s="4">
        <v>25</v>
      </c>
      <c r="B33" s="8"/>
      <c r="C33" s="8"/>
      <c r="D33" s="8"/>
      <c r="E33" s="8"/>
      <c r="F33" s="8"/>
      <c r="G33" s="286"/>
      <c r="H33" s="287"/>
      <c r="I33" s="288"/>
      <c r="J33" s="9"/>
      <c r="K33" s="119"/>
      <c r="L33" s="120">
        <v>45748</v>
      </c>
      <c r="M33" s="138" t="str">
        <f t="shared" si="0"/>
        <v>　</v>
      </c>
      <c r="N33" s="121" t="s">
        <v>211</v>
      </c>
      <c r="O33" s="275"/>
      <c r="P33" s="136"/>
      <c r="Q33" s="277"/>
      <c r="S33" s="70"/>
    </row>
    <row r="34" spans="1:19" ht="18" customHeight="1" x14ac:dyDescent="0.2">
      <c r="A34" s="4">
        <v>26</v>
      </c>
      <c r="B34" s="8"/>
      <c r="C34" s="8"/>
      <c r="D34" s="8"/>
      <c r="E34" s="8"/>
      <c r="F34" s="8"/>
      <c r="G34" s="286"/>
      <c r="H34" s="287"/>
      <c r="I34" s="288"/>
      <c r="J34" s="9"/>
      <c r="K34" s="119"/>
      <c r="L34" s="120">
        <v>45748</v>
      </c>
      <c r="M34" s="138" t="str">
        <f t="shared" si="0"/>
        <v>　</v>
      </c>
      <c r="N34" s="121" t="s">
        <v>211</v>
      </c>
      <c r="O34" s="275"/>
      <c r="P34" s="136"/>
      <c r="Q34" s="277"/>
      <c r="S34" s="70"/>
    </row>
    <row r="35" spans="1:19" ht="18" customHeight="1" x14ac:dyDescent="0.2">
      <c r="A35" s="4">
        <v>27</v>
      </c>
      <c r="B35" s="8"/>
      <c r="C35" s="8"/>
      <c r="D35" s="8"/>
      <c r="E35" s="8"/>
      <c r="F35" s="8"/>
      <c r="G35" s="286"/>
      <c r="H35" s="287"/>
      <c r="I35" s="288"/>
      <c r="J35" s="9"/>
      <c r="K35" s="119"/>
      <c r="L35" s="120">
        <v>45748</v>
      </c>
      <c r="M35" s="138" t="str">
        <f t="shared" si="0"/>
        <v>　</v>
      </c>
      <c r="N35" s="121" t="s">
        <v>211</v>
      </c>
      <c r="O35" s="275"/>
      <c r="P35" s="136"/>
      <c r="Q35" s="277"/>
      <c r="S35" s="70"/>
    </row>
    <row r="36" spans="1:19" ht="18" customHeight="1" x14ac:dyDescent="0.2">
      <c r="A36" s="4">
        <v>28</v>
      </c>
      <c r="B36" s="8"/>
      <c r="C36" s="8"/>
      <c r="D36" s="8"/>
      <c r="E36" s="8"/>
      <c r="F36" s="8"/>
      <c r="G36" s="286"/>
      <c r="H36" s="287"/>
      <c r="I36" s="288"/>
      <c r="J36" s="9"/>
      <c r="K36" s="119"/>
      <c r="L36" s="120">
        <v>45748</v>
      </c>
      <c r="M36" s="138" t="str">
        <f t="shared" si="0"/>
        <v>　</v>
      </c>
      <c r="N36" s="121" t="s">
        <v>211</v>
      </c>
      <c r="O36" s="275"/>
      <c r="P36" s="136"/>
      <c r="Q36" s="277"/>
      <c r="S36" s="70"/>
    </row>
    <row r="37" spans="1:19" ht="18" customHeight="1" x14ac:dyDescent="0.2">
      <c r="A37" s="4">
        <v>29</v>
      </c>
      <c r="B37" s="8"/>
      <c r="C37" s="8"/>
      <c r="D37" s="8"/>
      <c r="E37" s="8"/>
      <c r="F37" s="8"/>
      <c r="G37" s="286"/>
      <c r="H37" s="287"/>
      <c r="I37" s="288"/>
      <c r="J37" s="9"/>
      <c r="K37" s="119"/>
      <c r="L37" s="120">
        <v>45748</v>
      </c>
      <c r="M37" s="138" t="str">
        <f t="shared" si="0"/>
        <v>　</v>
      </c>
      <c r="N37" s="121" t="s">
        <v>211</v>
      </c>
      <c r="O37" s="275"/>
      <c r="P37" s="136"/>
      <c r="Q37" s="277"/>
      <c r="S37" s="70"/>
    </row>
    <row r="38" spans="1:19" ht="18" customHeight="1" x14ac:dyDescent="0.2">
      <c r="A38" s="4">
        <v>30</v>
      </c>
      <c r="B38" s="8"/>
      <c r="C38" s="8"/>
      <c r="D38" s="8"/>
      <c r="E38" s="8"/>
      <c r="F38" s="8"/>
      <c r="G38" s="286"/>
      <c r="H38" s="287"/>
      <c r="I38" s="288"/>
      <c r="J38" s="9"/>
      <c r="K38" s="119"/>
      <c r="L38" s="120">
        <v>45748</v>
      </c>
      <c r="M38" s="138" t="str">
        <f t="shared" si="0"/>
        <v>　</v>
      </c>
      <c r="N38" s="121" t="s">
        <v>211</v>
      </c>
      <c r="O38" s="275"/>
      <c r="P38" s="136"/>
      <c r="Q38" s="277"/>
      <c r="S38" s="70"/>
    </row>
    <row r="39" spans="1:19" ht="18" customHeight="1" x14ac:dyDescent="0.2">
      <c r="A39" s="4">
        <v>31</v>
      </c>
      <c r="B39" s="8"/>
      <c r="C39" s="8"/>
      <c r="D39" s="8"/>
      <c r="E39" s="8"/>
      <c r="F39" s="8"/>
      <c r="G39" s="286"/>
      <c r="H39" s="287"/>
      <c r="I39" s="288"/>
      <c r="J39" s="9"/>
      <c r="K39" s="119"/>
      <c r="L39" s="120">
        <v>45748</v>
      </c>
      <c r="M39" s="138" t="str">
        <f t="shared" si="0"/>
        <v>　</v>
      </c>
      <c r="N39" s="121" t="s">
        <v>211</v>
      </c>
      <c r="O39" s="275"/>
      <c r="P39" s="136"/>
      <c r="Q39" s="277"/>
      <c r="S39" s="70"/>
    </row>
    <row r="40" spans="1:19" ht="18" customHeight="1" x14ac:dyDescent="0.2">
      <c r="A40" s="4">
        <v>32</v>
      </c>
      <c r="B40" s="8"/>
      <c r="C40" s="8"/>
      <c r="D40" s="8"/>
      <c r="E40" s="8"/>
      <c r="F40" s="8"/>
      <c r="G40" s="286"/>
      <c r="H40" s="287"/>
      <c r="I40" s="288"/>
      <c r="J40" s="9"/>
      <c r="K40" s="119"/>
      <c r="L40" s="120">
        <v>45748</v>
      </c>
      <c r="M40" s="138" t="str">
        <f t="shared" si="0"/>
        <v>　</v>
      </c>
      <c r="N40" s="121" t="s">
        <v>211</v>
      </c>
      <c r="O40" s="275"/>
      <c r="P40" s="136"/>
      <c r="Q40" s="277"/>
      <c r="S40" s="70"/>
    </row>
    <row r="41" spans="1:19" ht="18" customHeight="1" x14ac:dyDescent="0.2">
      <c r="A41" s="4">
        <v>33</v>
      </c>
      <c r="B41" s="8"/>
      <c r="C41" s="8"/>
      <c r="D41" s="8"/>
      <c r="E41" s="8"/>
      <c r="F41" s="8"/>
      <c r="G41" s="286"/>
      <c r="H41" s="287"/>
      <c r="I41" s="288"/>
      <c r="J41" s="9"/>
      <c r="K41" s="119"/>
      <c r="L41" s="120">
        <v>45748</v>
      </c>
      <c r="M41" s="138" t="str">
        <f t="shared" si="0"/>
        <v>　</v>
      </c>
      <c r="N41" s="121" t="s">
        <v>211</v>
      </c>
      <c r="O41" s="275"/>
      <c r="P41" s="136"/>
      <c r="Q41" s="277"/>
      <c r="S41" s="70"/>
    </row>
    <row r="42" spans="1:19" ht="18" customHeight="1" x14ac:dyDescent="0.2">
      <c r="A42" s="4">
        <v>34</v>
      </c>
      <c r="B42" s="8"/>
      <c r="C42" s="8"/>
      <c r="D42" s="8"/>
      <c r="E42" s="8"/>
      <c r="F42" s="8"/>
      <c r="G42" s="286"/>
      <c r="H42" s="287"/>
      <c r="I42" s="288"/>
      <c r="J42" s="9"/>
      <c r="K42" s="119"/>
      <c r="L42" s="120">
        <v>45748</v>
      </c>
      <c r="M42" s="138" t="str">
        <f t="shared" si="0"/>
        <v>　</v>
      </c>
      <c r="N42" s="121" t="s">
        <v>211</v>
      </c>
      <c r="O42" s="275"/>
      <c r="P42" s="136"/>
      <c r="Q42" s="277"/>
      <c r="S42" s="70"/>
    </row>
    <row r="43" spans="1:19" ht="18" customHeight="1" x14ac:dyDescent="0.2">
      <c r="A43" s="4">
        <v>35</v>
      </c>
      <c r="B43" s="8"/>
      <c r="C43" s="8"/>
      <c r="D43" s="8"/>
      <c r="E43" s="8"/>
      <c r="F43" s="8"/>
      <c r="G43" s="286"/>
      <c r="H43" s="287"/>
      <c r="I43" s="288"/>
      <c r="J43" s="9"/>
      <c r="K43" s="119"/>
      <c r="L43" s="120">
        <v>45748</v>
      </c>
      <c r="M43" s="138" t="str">
        <f t="shared" si="0"/>
        <v>　</v>
      </c>
      <c r="N43" s="121" t="s">
        <v>211</v>
      </c>
      <c r="O43" s="275"/>
      <c r="P43" s="136"/>
      <c r="Q43" s="277"/>
      <c r="S43" s="70"/>
    </row>
    <row r="44" spans="1:19" ht="18" customHeight="1" x14ac:dyDescent="0.2">
      <c r="A44" s="4">
        <v>36</v>
      </c>
      <c r="B44" s="8"/>
      <c r="C44" s="8"/>
      <c r="D44" s="8"/>
      <c r="E44" s="8"/>
      <c r="F44" s="8"/>
      <c r="G44" s="286"/>
      <c r="H44" s="287"/>
      <c r="I44" s="288"/>
      <c r="J44" s="9"/>
      <c r="K44" s="119"/>
      <c r="L44" s="120">
        <v>45748</v>
      </c>
      <c r="M44" s="138" t="str">
        <f t="shared" si="0"/>
        <v>　</v>
      </c>
      <c r="N44" s="121" t="s">
        <v>211</v>
      </c>
      <c r="O44" s="275"/>
      <c r="P44" s="136"/>
      <c r="Q44" s="277"/>
      <c r="S44" s="70"/>
    </row>
    <row r="45" spans="1:19" ht="18" customHeight="1" x14ac:dyDescent="0.2">
      <c r="A45" s="4">
        <v>37</v>
      </c>
      <c r="B45" s="8"/>
      <c r="C45" s="8"/>
      <c r="D45" s="8"/>
      <c r="E45" s="8"/>
      <c r="F45" s="8"/>
      <c r="G45" s="286"/>
      <c r="H45" s="287"/>
      <c r="I45" s="288"/>
      <c r="J45" s="9"/>
      <c r="K45" s="119"/>
      <c r="L45" s="120">
        <v>45748</v>
      </c>
      <c r="M45" s="138" t="str">
        <f t="shared" si="0"/>
        <v>　</v>
      </c>
      <c r="N45" s="121" t="s">
        <v>211</v>
      </c>
      <c r="O45" s="275"/>
      <c r="P45" s="136"/>
      <c r="Q45" s="277"/>
      <c r="S45" s="70"/>
    </row>
    <row r="46" spans="1:19" ht="18" customHeight="1" x14ac:dyDescent="0.2">
      <c r="A46" s="4">
        <v>38</v>
      </c>
      <c r="B46" s="8"/>
      <c r="C46" s="8"/>
      <c r="D46" s="8"/>
      <c r="E46" s="8"/>
      <c r="F46" s="8"/>
      <c r="G46" s="286"/>
      <c r="H46" s="287"/>
      <c r="I46" s="288"/>
      <c r="J46" s="9"/>
      <c r="K46" s="119"/>
      <c r="L46" s="120">
        <v>45748</v>
      </c>
      <c r="M46" s="138" t="str">
        <f t="shared" si="0"/>
        <v>　</v>
      </c>
      <c r="N46" s="121" t="s">
        <v>211</v>
      </c>
      <c r="O46" s="275"/>
      <c r="P46" s="136"/>
      <c r="Q46" s="277"/>
      <c r="S46" s="70"/>
    </row>
    <row r="47" spans="1:19" ht="18" customHeight="1" x14ac:dyDescent="0.2">
      <c r="A47" s="4">
        <v>39</v>
      </c>
      <c r="B47" s="8"/>
      <c r="C47" s="8"/>
      <c r="D47" s="8"/>
      <c r="E47" s="8"/>
      <c r="F47" s="8"/>
      <c r="G47" s="286"/>
      <c r="H47" s="287"/>
      <c r="I47" s="288"/>
      <c r="J47" s="9"/>
      <c r="K47" s="119"/>
      <c r="L47" s="120">
        <v>45748</v>
      </c>
      <c r="M47" s="138" t="str">
        <f t="shared" si="0"/>
        <v>　</v>
      </c>
      <c r="N47" s="121" t="s">
        <v>211</v>
      </c>
      <c r="O47" s="275"/>
      <c r="P47" s="136"/>
      <c r="Q47" s="277"/>
      <c r="S47" s="70"/>
    </row>
    <row r="48" spans="1:19" ht="18" customHeight="1" x14ac:dyDescent="0.2">
      <c r="A48" s="4">
        <v>40</v>
      </c>
      <c r="B48" s="8"/>
      <c r="C48" s="8"/>
      <c r="D48" s="8"/>
      <c r="E48" s="8"/>
      <c r="F48" s="8"/>
      <c r="G48" s="286"/>
      <c r="H48" s="287"/>
      <c r="I48" s="288"/>
      <c r="J48" s="9"/>
      <c r="K48" s="119"/>
      <c r="L48" s="120">
        <v>45748</v>
      </c>
      <c r="M48" s="138" t="str">
        <f t="shared" si="0"/>
        <v>　</v>
      </c>
      <c r="N48" s="121" t="s">
        <v>211</v>
      </c>
      <c r="O48" s="275"/>
      <c r="P48" s="136"/>
      <c r="Q48" s="277"/>
      <c r="S48" s="70"/>
    </row>
    <row r="49" spans="1:19" ht="18" customHeight="1" x14ac:dyDescent="0.2">
      <c r="A49" s="4">
        <v>41</v>
      </c>
      <c r="B49" s="8"/>
      <c r="C49" s="8"/>
      <c r="D49" s="8"/>
      <c r="E49" s="8"/>
      <c r="F49" s="8"/>
      <c r="G49" s="286"/>
      <c r="H49" s="287"/>
      <c r="I49" s="288"/>
      <c r="J49" s="9"/>
      <c r="K49" s="119"/>
      <c r="L49" s="120">
        <v>45748</v>
      </c>
      <c r="M49" s="138" t="str">
        <f t="shared" si="0"/>
        <v>　</v>
      </c>
      <c r="N49" s="121" t="s">
        <v>211</v>
      </c>
      <c r="O49" s="275"/>
      <c r="P49" s="136"/>
      <c r="Q49" s="277"/>
      <c r="S49" s="70"/>
    </row>
    <row r="50" spans="1:19" ht="18" customHeight="1" x14ac:dyDescent="0.2">
      <c r="A50" s="4">
        <v>42</v>
      </c>
      <c r="B50" s="8"/>
      <c r="C50" s="8"/>
      <c r="D50" s="8"/>
      <c r="E50" s="8"/>
      <c r="F50" s="8"/>
      <c r="G50" s="286"/>
      <c r="H50" s="287"/>
      <c r="I50" s="288"/>
      <c r="J50" s="9"/>
      <c r="K50" s="119"/>
      <c r="L50" s="120">
        <v>45748</v>
      </c>
      <c r="M50" s="138" t="str">
        <f t="shared" si="0"/>
        <v>　</v>
      </c>
      <c r="N50" s="121" t="s">
        <v>211</v>
      </c>
      <c r="O50" s="275"/>
      <c r="P50" s="136"/>
      <c r="Q50" s="277"/>
      <c r="S50" s="70"/>
    </row>
    <row r="51" spans="1:19" ht="18" customHeight="1" x14ac:dyDescent="0.2">
      <c r="A51" s="4">
        <v>43</v>
      </c>
      <c r="B51" s="8"/>
      <c r="C51" s="8"/>
      <c r="D51" s="8"/>
      <c r="E51" s="8"/>
      <c r="F51" s="8"/>
      <c r="G51" s="286"/>
      <c r="H51" s="287"/>
      <c r="I51" s="288"/>
      <c r="J51" s="9"/>
      <c r="K51" s="119"/>
      <c r="L51" s="120">
        <v>45748</v>
      </c>
      <c r="M51" s="138" t="str">
        <f t="shared" si="0"/>
        <v>　</v>
      </c>
      <c r="N51" s="121" t="s">
        <v>211</v>
      </c>
      <c r="O51" s="275"/>
      <c r="P51" s="136"/>
      <c r="Q51" s="277"/>
      <c r="S51" s="70"/>
    </row>
    <row r="52" spans="1:19" ht="18" customHeight="1" x14ac:dyDescent="0.2">
      <c r="A52" s="4">
        <v>44</v>
      </c>
      <c r="B52" s="8"/>
      <c r="C52" s="8"/>
      <c r="D52" s="8"/>
      <c r="E52" s="8"/>
      <c r="F52" s="8"/>
      <c r="G52" s="286"/>
      <c r="H52" s="287"/>
      <c r="I52" s="288"/>
      <c r="J52" s="9"/>
      <c r="K52" s="119"/>
      <c r="L52" s="120">
        <v>45748</v>
      </c>
      <c r="M52" s="138" t="str">
        <f t="shared" si="0"/>
        <v>　</v>
      </c>
      <c r="N52" s="121" t="s">
        <v>211</v>
      </c>
      <c r="O52" s="275"/>
      <c r="P52" s="136"/>
      <c r="Q52" s="277"/>
      <c r="S52" s="70"/>
    </row>
    <row r="53" spans="1:19" ht="18" customHeight="1" x14ac:dyDescent="0.2">
      <c r="A53" s="4">
        <v>45</v>
      </c>
      <c r="B53" s="8"/>
      <c r="C53" s="8"/>
      <c r="D53" s="8"/>
      <c r="E53" s="8"/>
      <c r="F53" s="8"/>
      <c r="G53" s="286"/>
      <c r="H53" s="287"/>
      <c r="I53" s="288"/>
      <c r="J53" s="9"/>
      <c r="K53" s="119"/>
      <c r="L53" s="120">
        <v>45748</v>
      </c>
      <c r="M53" s="138" t="str">
        <f t="shared" si="0"/>
        <v>　</v>
      </c>
      <c r="N53" s="121" t="s">
        <v>211</v>
      </c>
      <c r="O53" s="275"/>
      <c r="P53" s="136"/>
      <c r="Q53" s="277"/>
      <c r="S53" s="70"/>
    </row>
    <row r="54" spans="1:19" ht="18" customHeight="1" x14ac:dyDescent="0.2">
      <c r="A54" s="4">
        <v>46</v>
      </c>
      <c r="B54" s="8"/>
      <c r="C54" s="8"/>
      <c r="D54" s="8"/>
      <c r="E54" s="8"/>
      <c r="F54" s="8"/>
      <c r="G54" s="286"/>
      <c r="H54" s="287"/>
      <c r="I54" s="288"/>
      <c r="J54" s="9"/>
      <c r="K54" s="119"/>
      <c r="L54" s="120">
        <v>45748</v>
      </c>
      <c r="M54" s="138" t="str">
        <f t="shared" si="0"/>
        <v>　</v>
      </c>
      <c r="N54" s="121" t="s">
        <v>211</v>
      </c>
      <c r="O54" s="275"/>
      <c r="P54" s="136"/>
      <c r="Q54" s="277"/>
      <c r="S54" s="70"/>
    </row>
    <row r="55" spans="1:19" ht="18" customHeight="1" x14ac:dyDescent="0.2">
      <c r="A55" s="4">
        <v>47</v>
      </c>
      <c r="B55" s="8"/>
      <c r="C55" s="8"/>
      <c r="D55" s="8"/>
      <c r="E55" s="8"/>
      <c r="F55" s="8"/>
      <c r="G55" s="286"/>
      <c r="H55" s="287"/>
      <c r="I55" s="288"/>
      <c r="J55" s="9"/>
      <c r="K55" s="119"/>
      <c r="L55" s="120">
        <v>45748</v>
      </c>
      <c r="M55" s="138" t="str">
        <f t="shared" si="0"/>
        <v>　</v>
      </c>
      <c r="N55" s="121" t="s">
        <v>211</v>
      </c>
      <c r="O55" s="275"/>
      <c r="P55" s="136"/>
      <c r="Q55" s="277"/>
      <c r="S55" s="70"/>
    </row>
    <row r="56" spans="1:19" ht="18" customHeight="1" x14ac:dyDescent="0.2">
      <c r="A56" s="4">
        <v>48</v>
      </c>
      <c r="B56" s="8"/>
      <c r="C56" s="8"/>
      <c r="D56" s="8"/>
      <c r="E56" s="8"/>
      <c r="F56" s="8"/>
      <c r="G56" s="286"/>
      <c r="H56" s="287"/>
      <c r="I56" s="288"/>
      <c r="J56" s="9"/>
      <c r="K56" s="119"/>
      <c r="L56" s="120">
        <v>45748</v>
      </c>
      <c r="M56" s="138" t="str">
        <f t="shared" si="0"/>
        <v>　</v>
      </c>
      <c r="N56" s="121" t="s">
        <v>211</v>
      </c>
      <c r="O56" s="275"/>
      <c r="P56" s="136"/>
      <c r="Q56" s="277"/>
    </row>
    <row r="57" spans="1:19" ht="18" customHeight="1" x14ac:dyDescent="0.2">
      <c r="A57" s="4">
        <v>49</v>
      </c>
      <c r="B57" s="8"/>
      <c r="C57" s="8"/>
      <c r="D57" s="8"/>
      <c r="E57" s="8"/>
      <c r="F57" s="8"/>
      <c r="G57" s="286"/>
      <c r="H57" s="287"/>
      <c r="I57" s="288"/>
      <c r="J57" s="9"/>
      <c r="K57" s="119"/>
      <c r="L57" s="120">
        <v>45748</v>
      </c>
      <c r="M57" s="138" t="str">
        <f t="shared" si="0"/>
        <v>　</v>
      </c>
      <c r="N57" s="121" t="s">
        <v>211</v>
      </c>
      <c r="O57" s="275"/>
      <c r="P57" s="136"/>
      <c r="Q57" s="277"/>
    </row>
    <row r="58" spans="1:19" ht="18" customHeight="1" x14ac:dyDescent="0.2">
      <c r="A58" s="4">
        <v>50</v>
      </c>
      <c r="B58" s="8"/>
      <c r="C58" s="8"/>
      <c r="D58" s="8"/>
      <c r="E58" s="8"/>
      <c r="F58" s="8"/>
      <c r="G58" s="286"/>
      <c r="H58" s="287"/>
      <c r="I58" s="288"/>
      <c r="J58" s="9"/>
      <c r="K58" s="119"/>
      <c r="L58" s="120">
        <v>45748</v>
      </c>
      <c r="M58" s="138" t="str">
        <f t="shared" si="0"/>
        <v>　</v>
      </c>
      <c r="N58" s="121" t="s">
        <v>211</v>
      </c>
      <c r="O58" s="275"/>
      <c r="P58" s="136"/>
      <c r="Q58" s="277"/>
    </row>
    <row r="59" spans="1:19" x14ac:dyDescent="0.2">
      <c r="B59" s="71">
        <f>COUNTA(B9:B58)</f>
        <v>0</v>
      </c>
    </row>
  </sheetData>
  <sheetProtection algorithmName="SHA-512" hashValue="wAYqRywRtNUEsR35o5dNt/FWbnFp7h1JNXoYhk8+sbw3eBCG4uhSIoC99pZzaVOHY4iGnaTOocW+oP9uHSmnVA==" saltValue="wcgonLs4y6ZD8p4xjVHj9g==" spinCount="100000" sheet="1" selectLockedCells="1"/>
  <mergeCells count="13">
    <mergeCell ref="A7:A8"/>
    <mergeCell ref="B7:C7"/>
    <mergeCell ref="D7:E7"/>
    <mergeCell ref="B3:C3"/>
    <mergeCell ref="J3:K3"/>
    <mergeCell ref="M3:P3"/>
    <mergeCell ref="K7:K8"/>
    <mergeCell ref="M7:N7"/>
    <mergeCell ref="M8:N8"/>
    <mergeCell ref="J7:J8"/>
    <mergeCell ref="G8:I8"/>
    <mergeCell ref="O7:O8"/>
    <mergeCell ref="B1:O1"/>
  </mergeCells>
  <phoneticPr fontId="5"/>
  <conditionalFormatting sqref="J9:J58">
    <cfRule type="cellIs" dxfId="0" priority="1" operator="equal">
      <formula>"女"</formula>
    </cfRule>
  </conditionalFormatting>
  <dataValidations count="6">
    <dataValidation type="list" allowBlank="1" showInputMessage="1" showErrorMessage="1" sqref="J9 J14:J58" xr:uid="{00000000-0002-0000-0000-000002000000}">
      <formula1>性別</formula1>
    </dataValidation>
    <dataValidation type="list" allowBlank="1" showInputMessage="1" showErrorMessage="1" sqref="B3:C3" xr:uid="{3CEBECE6-F2F1-44B5-8C03-05BA9661BC77}">
      <formula1>"静　岡,岐　阜,愛　知,三　重"</formula1>
    </dataValidation>
    <dataValidation allowBlank="1" showInputMessage="1" showErrorMessage="1" sqref="K9:L58" xr:uid="{FD5B7C1F-09BE-45D7-9D0C-1865BECE958E}"/>
    <dataValidation type="list" allowBlank="1" showInputMessage="1" showErrorMessage="1" sqref="J10:J13" xr:uid="{9AC50144-950D-4DDE-AE86-235C9F2C8A0F}">
      <formula1>"男,女"</formula1>
    </dataValidation>
    <dataValidation type="list" allowBlank="1" showInputMessage="1" showErrorMessage="1" sqref="G9:I58" xr:uid="{2E6BD0F6-8C9E-41FC-986B-ED6B8482F6DB}">
      <formula1>"○"</formula1>
    </dataValidation>
    <dataValidation type="list" allowBlank="1" showInputMessage="1" showErrorMessage="1" sqref="O9:O58" xr:uid="{258392DA-E99F-4736-886F-5643FC47FD1D}">
      <formula1>"1級,2級,3級,無し"</formula1>
    </dataValidation>
  </dataValidations>
  <printOptions horizontalCentered="1"/>
  <pageMargins left="0.39370078740157483" right="0.39370078740157483" top="0.39370078740157483" bottom="0.27559055118110237" header="0.31496062992125984" footer="0.11811023622047245"/>
  <pageSetup paperSize="9" orientation="landscape" horizontalDpi="4294967293" verticalDpi="1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2"/>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47" t="s">
        <v>53</v>
      </c>
      <c r="C5" s="248"/>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21" customHeight="1" x14ac:dyDescent="0.2">
      <c r="A11" s="150" t="s">
        <v>39</v>
      </c>
      <c r="B11" s="77"/>
      <c r="C11" s="6" t="str">
        <f>IF($B11="","",IF(VLOOKUP($B11,選手名簿!$A$9:$Q$58,2)="","",VLOOKUP($B11,選手名簿!$A$9:$Q$58,2)))</f>
        <v/>
      </c>
      <c r="D11" s="6" t="str">
        <f>IF($B11="","",IF(VLOOKUP($B11,選手名簿!$A$9:$Q$58,3)="","",VLOOKUP($B11,選手名簿!$A$9:$Q$58,3)))</f>
        <v/>
      </c>
      <c r="E11" s="6" t="str">
        <f>IF($B11="","",IF(VLOOKUP($B11,選手名簿!$A$9:$Q$58,4)="","",VLOOKUP($B11,選手名簿!$A$9:$Q$58,4)))</f>
        <v/>
      </c>
      <c r="F11" s="6" t="str">
        <f>IF($B11="","",IF(VLOOKUP($B11,選手名簿!$A$9:$Q$58,5)="","",VLOOKUP($B11,選手名簿!$A$9:$Q$58,5)))</f>
        <v/>
      </c>
    </row>
    <row r="12" spans="1:6" ht="21" customHeight="1" x14ac:dyDescent="0.2">
      <c r="A12" s="151"/>
      <c r="B12" s="78"/>
      <c r="C12" s="7" t="str">
        <f>IF($B12="","",IF(VLOOKUP($B12,選手名簿!$A$9:$Q$58,2)="","",VLOOKUP($B12,選手名簿!$A$9:$Q$58,2)))</f>
        <v/>
      </c>
      <c r="D12" s="7" t="str">
        <f>IF($B12="","",IF(VLOOKUP($B12,選手名簿!$A$9:$Q$58,3)="","",VLOOKUP($B12,選手名簿!$A$9:$Q$58,3)))</f>
        <v/>
      </c>
      <c r="E12" s="7" t="str">
        <f>IF($B12="","",IF(VLOOKUP($B12,選手名簿!$A$9:$Q$58,4)="","",VLOOKUP($B12,選手名簿!$A$9:$Q$58,4)))</f>
        <v/>
      </c>
      <c r="F12" s="7" t="str">
        <f>IF($B12="","",IF(VLOOKUP($B12,選手名簿!$A$9:$Q$58,5)="","",VLOOKUP($B12,選手名簿!$A$9:$Q$58,5)))</f>
        <v/>
      </c>
    </row>
    <row r="13" spans="1:6" ht="21" customHeight="1" x14ac:dyDescent="0.2">
      <c r="A13" s="150" t="s">
        <v>40</v>
      </c>
      <c r="B13" s="77"/>
      <c r="C13" s="6" t="str">
        <f>IF($B13="","",IF(VLOOKUP($B13,選手名簿!$A$9:$Q$58,2)="","",VLOOKUP($B13,選手名簿!$A$9:$Q$58,2)))</f>
        <v/>
      </c>
      <c r="D13" s="6" t="str">
        <f>IF($B13="","",IF(VLOOKUP($B13,選手名簿!$A$9:$Q$58,3)="","",VLOOKUP($B13,選手名簿!$A$9:$Q$58,3)))</f>
        <v/>
      </c>
      <c r="E13" s="6" t="str">
        <f>IF($B13="","",IF(VLOOKUP($B13,選手名簿!$A$9:$Q$58,4)="","",VLOOKUP($B13,選手名簿!$A$9:$Q$58,4)))</f>
        <v/>
      </c>
      <c r="F13" s="6" t="str">
        <f>IF($B13="","",IF(VLOOKUP($B13,選手名簿!$A$9:$Q$58,5)="","",VLOOKUP($B13,選手名簿!$A$9:$Q$58,5)))</f>
        <v/>
      </c>
    </row>
    <row r="14" spans="1:6" ht="21" customHeight="1" x14ac:dyDescent="0.2">
      <c r="A14" s="151"/>
      <c r="B14" s="78"/>
      <c r="C14" s="7" t="str">
        <f>IF($B14="","",IF(VLOOKUP($B14,選手名簿!$A$9:$Q$58,2)="","",VLOOKUP($B14,選手名簿!$A$9:$Q$58,2)))</f>
        <v/>
      </c>
      <c r="D14" s="7" t="str">
        <f>IF($B14="","",IF(VLOOKUP($B14,選手名簿!$A$9:$Q$58,3)="","",VLOOKUP($B14,選手名簿!$A$9:$Q$58,3)))</f>
        <v/>
      </c>
      <c r="E14" s="7" t="str">
        <f>IF($B14="","",IF(VLOOKUP($B14,選手名簿!$A$9:$Q$58,4)="","",VLOOKUP($B14,選手名簿!$A$9:$Q$58,4)))</f>
        <v/>
      </c>
      <c r="F14" s="7" t="str">
        <f>IF($B14="","",IF(VLOOKUP($B14,選手名簿!$A$9:$Q$58,5)="","",VLOOKUP($B14,選手名簿!$A$9:$Q$58,5)))</f>
        <v/>
      </c>
    </row>
    <row r="15" spans="1:6" ht="21" customHeight="1" x14ac:dyDescent="0.2">
      <c r="A15" s="150" t="s">
        <v>41</v>
      </c>
      <c r="B15" s="77"/>
      <c r="C15" s="6" t="str">
        <f>IF($B15="","",IF(VLOOKUP($B15,選手名簿!$A$9:$Q$58,2)="","",VLOOKUP($B15,選手名簿!$A$9:$Q$58,2)))</f>
        <v/>
      </c>
      <c r="D15" s="6" t="str">
        <f>IF($B15="","",IF(VLOOKUP($B15,選手名簿!$A$9:$Q$58,3)="","",VLOOKUP($B15,選手名簿!$A$9:$Q$58,3)))</f>
        <v/>
      </c>
      <c r="E15" s="6" t="str">
        <f>IF($B15="","",IF(VLOOKUP($B15,選手名簿!$A$9:$Q$58,4)="","",VLOOKUP($B15,選手名簿!$A$9:$Q$58,4)))</f>
        <v/>
      </c>
      <c r="F15" s="6" t="str">
        <f>IF($B15="","",IF(VLOOKUP($B15,選手名簿!$A$9:$Q$58,5)="","",VLOOKUP($B15,選手名簿!$A$9:$Q$58,5)))</f>
        <v/>
      </c>
    </row>
    <row r="16" spans="1:6" ht="21" customHeight="1" x14ac:dyDescent="0.2">
      <c r="A16" s="151"/>
      <c r="B16" s="78"/>
      <c r="C16" s="7" t="str">
        <f>IF($B16="","",IF(VLOOKUP($B16,選手名簿!$A$9:$Q$58,2)="","",VLOOKUP($B16,選手名簿!$A$9:$Q$58,2)))</f>
        <v/>
      </c>
      <c r="D16" s="7" t="str">
        <f>IF($B16="","",IF(VLOOKUP($B16,選手名簿!$A$9:$Q$58,3)="","",VLOOKUP($B16,選手名簿!$A$9:$Q$58,3)))</f>
        <v/>
      </c>
      <c r="E16" s="7" t="str">
        <f>IF($B16="","",IF(VLOOKUP($B16,選手名簿!$A$9:$Q$58,4)="","",VLOOKUP($B16,選手名簿!$A$9:$Q$58,4)))</f>
        <v/>
      </c>
      <c r="F16" s="7" t="str">
        <f>IF($B16="","",IF(VLOOKUP($B16,選手名簿!$A$9:$Q$58,5)="","",VLOOKUP($B16,選手名簿!$A$9:$Q$58,5)))</f>
        <v/>
      </c>
    </row>
    <row r="17" spans="1:6" ht="21" customHeight="1" x14ac:dyDescent="0.2">
      <c r="A17" s="150" t="s">
        <v>42</v>
      </c>
      <c r="B17" s="77"/>
      <c r="C17" s="6" t="str">
        <f>IF($B17="","",IF(VLOOKUP($B17,選手名簿!$A$9:$Q$58,2)="","",VLOOKUP($B17,選手名簿!$A$9:$Q$58,2)))</f>
        <v/>
      </c>
      <c r="D17" s="6" t="str">
        <f>IF($B17="","",IF(VLOOKUP($B17,選手名簿!$A$9:$Q$58,3)="","",VLOOKUP($B17,選手名簿!$A$9:$Q$58,3)))</f>
        <v/>
      </c>
      <c r="E17" s="6" t="str">
        <f>IF($B17="","",IF(VLOOKUP($B17,選手名簿!$A$9:$Q$58,4)="","",VLOOKUP($B17,選手名簿!$A$9:$Q$58,4)))</f>
        <v/>
      </c>
      <c r="F17" s="6" t="str">
        <f>IF($B17="","",IF(VLOOKUP($B17,選手名簿!$A$9:$Q$58,5)="","",VLOOKUP($B17,選手名簿!$A$9:$Q$58,5)))</f>
        <v/>
      </c>
    </row>
    <row r="18" spans="1:6" ht="21" customHeight="1" x14ac:dyDescent="0.2">
      <c r="A18" s="151"/>
      <c r="B18" s="78"/>
      <c r="C18" s="7" t="str">
        <f>IF($B18="","",IF(VLOOKUP($B18,選手名簿!$A$9:$Q$58,2)="","",VLOOKUP($B18,選手名簿!$A$9:$Q$58,2)))</f>
        <v/>
      </c>
      <c r="D18" s="7" t="str">
        <f>IF($B18="","",IF(VLOOKUP($B18,選手名簿!$A$9:$Q$58,3)="","",VLOOKUP($B18,選手名簿!$A$9:$Q$58,3)))</f>
        <v/>
      </c>
      <c r="E18" s="7" t="str">
        <f>IF($B18="","",IF(VLOOKUP($B18,選手名簿!$A$9:$Q$58,4)="","",VLOOKUP($B18,選手名簿!$A$9:$Q$58,4)))</f>
        <v/>
      </c>
      <c r="F18" s="7" t="str">
        <f>IF($B18="","",IF(VLOOKUP($B18,選手名簿!$A$9:$Q$58,5)="","",VLOOKUP($B18,選手名簿!$A$9:$Q$58,5)))</f>
        <v/>
      </c>
    </row>
    <row r="19" spans="1:6" ht="21" customHeight="1" x14ac:dyDescent="0.2">
      <c r="A19" s="150" t="s">
        <v>43</v>
      </c>
      <c r="B19" s="77"/>
      <c r="C19" s="6" t="str">
        <f>IF($B19="","",IF(VLOOKUP($B19,選手名簿!$A$9:$Q$58,2)="","",VLOOKUP($B19,選手名簿!$A$9:$Q$58,2)))</f>
        <v/>
      </c>
      <c r="D19" s="6" t="str">
        <f>IF($B19="","",IF(VLOOKUP($B19,選手名簿!$A$9:$Q$58,3)="","",VLOOKUP($B19,選手名簿!$A$9:$Q$58,3)))</f>
        <v/>
      </c>
      <c r="E19" s="6" t="str">
        <f>IF($B19="","",IF(VLOOKUP($B19,選手名簿!$A$9:$Q$58,4)="","",VLOOKUP($B19,選手名簿!$A$9:$Q$58,4)))</f>
        <v/>
      </c>
      <c r="F19" s="6" t="str">
        <f>IF($B19="","",IF(VLOOKUP($B19,選手名簿!$A$9:$Q$58,5)="","",VLOOKUP($B19,選手名簿!$A$9:$Q$58,5)))</f>
        <v/>
      </c>
    </row>
    <row r="20" spans="1:6" ht="21" customHeight="1" x14ac:dyDescent="0.2">
      <c r="A20" s="151"/>
      <c r="B20" s="78"/>
      <c r="C20" s="7" t="str">
        <f>IF($B20="","",IF(VLOOKUP($B20,選手名簿!$A$9:$Q$58,2)="","",VLOOKUP($B20,選手名簿!$A$9:$Q$58,2)))</f>
        <v/>
      </c>
      <c r="D20" s="7" t="str">
        <f>IF($B20="","",IF(VLOOKUP($B20,選手名簿!$A$9:$Q$58,3)="","",VLOOKUP($B20,選手名簿!$A$9:$Q$58,3)))</f>
        <v/>
      </c>
      <c r="E20" s="7" t="str">
        <f>IF($B20="","",IF(VLOOKUP($B20,選手名簿!$A$9:$Q$58,4)="","",VLOOKUP($B20,選手名簿!$A$9:$Q$58,4)))</f>
        <v/>
      </c>
      <c r="F20" s="7" t="str">
        <f>IF($B20="","",IF(VLOOKUP($B20,選手名簿!$A$9:$Q$58,5)="","",VLOOKUP($B20,選手名簿!$A$9:$Q$58,5)))</f>
        <v/>
      </c>
    </row>
    <row r="21" spans="1:6" ht="21" customHeight="1" x14ac:dyDescent="0.2">
      <c r="A21" s="150" t="s">
        <v>44</v>
      </c>
      <c r="B21" s="77"/>
      <c r="C21" s="6" t="str">
        <f>IF($B21="","",IF(VLOOKUP($B21,選手名簿!$A$9:$Q$58,2)="","",VLOOKUP($B21,選手名簿!$A$9:$Q$58,2)))</f>
        <v/>
      </c>
      <c r="D21" s="6" t="str">
        <f>IF($B21="","",IF(VLOOKUP($B21,選手名簿!$A$9:$Q$58,3)="","",VLOOKUP($B21,選手名簿!$A$9:$Q$58,3)))</f>
        <v/>
      </c>
      <c r="E21" s="6" t="str">
        <f>IF($B21="","",IF(VLOOKUP($B21,選手名簿!$A$9:$Q$58,4)="","",VLOOKUP($B21,選手名簿!$A$9:$Q$58,4)))</f>
        <v/>
      </c>
      <c r="F21" s="6" t="str">
        <f>IF($B21="","",IF(VLOOKUP($B21,選手名簿!$A$9:$Q$58,5)="","",VLOOKUP($B21,選手名簿!$A$9:$Q$58,5)))</f>
        <v/>
      </c>
    </row>
    <row r="22" spans="1:6" ht="21" customHeight="1" x14ac:dyDescent="0.2">
      <c r="A22" s="151"/>
      <c r="B22" s="78"/>
      <c r="C22" s="7" t="str">
        <f>IF($B22="","",IF(VLOOKUP($B22,選手名簿!$A$9:$Q$58,2)="","",VLOOKUP($B22,選手名簿!$A$9:$Q$58,2)))</f>
        <v/>
      </c>
      <c r="D22" s="7" t="str">
        <f>IF($B22="","",IF(VLOOKUP($B22,選手名簿!$A$9:$Q$58,3)="","",VLOOKUP($B22,選手名簿!$A$9:$Q$58,3)))</f>
        <v/>
      </c>
      <c r="E22" s="7" t="str">
        <f>IF($B22="","",IF(VLOOKUP($B22,選手名簿!$A$9:$Q$58,4)="","",VLOOKUP($B22,選手名簿!$A$9:$Q$58,4)))</f>
        <v/>
      </c>
      <c r="F22" s="7" t="str">
        <f>IF($B22="","",IF(VLOOKUP($B22,選手名簿!$A$9:$Q$58,5)="","",VLOOKUP($B22,選手名簿!$A$9:$Q$58,5)))</f>
        <v/>
      </c>
    </row>
    <row r="23" spans="1:6" ht="21" customHeight="1" x14ac:dyDescent="0.2">
      <c r="A23" s="150" t="s">
        <v>45</v>
      </c>
      <c r="B23" s="77"/>
      <c r="C23" s="6" t="str">
        <f>IF($B23="","",IF(VLOOKUP($B23,選手名簿!$A$9:$Q$58,2)="","",VLOOKUP($B23,選手名簿!$A$9:$Q$58,2)))</f>
        <v/>
      </c>
      <c r="D23" s="6" t="str">
        <f>IF($B23="","",IF(VLOOKUP($B23,選手名簿!$A$9:$Q$58,3)="","",VLOOKUP($B23,選手名簿!$A$9:$Q$58,3)))</f>
        <v/>
      </c>
      <c r="E23" s="6" t="str">
        <f>IF($B23="","",IF(VLOOKUP($B23,選手名簿!$A$9:$Q$58,4)="","",VLOOKUP($B23,選手名簿!$A$9:$Q$58,4)))</f>
        <v/>
      </c>
      <c r="F23" s="6" t="str">
        <f>IF($B23="","",IF(VLOOKUP($B23,選手名簿!$A$9:$Q$58,5)="","",VLOOKUP($B23,選手名簿!$A$9:$Q$58,5)))</f>
        <v/>
      </c>
    </row>
    <row r="24" spans="1:6" ht="21" customHeight="1" x14ac:dyDescent="0.2">
      <c r="A24" s="151"/>
      <c r="B24" s="78"/>
      <c r="C24" s="7" t="str">
        <f>IF($B24="","",IF(VLOOKUP($B24,選手名簿!$A$9:$Q$58,2)="","",VLOOKUP($B24,選手名簿!$A$9:$Q$58,2)))</f>
        <v/>
      </c>
      <c r="D24" s="7" t="str">
        <f>IF($B24="","",IF(VLOOKUP($B24,選手名簿!$A$9:$Q$58,3)="","",VLOOKUP($B24,選手名簿!$A$9:$Q$58,3)))</f>
        <v/>
      </c>
      <c r="E24" s="7" t="str">
        <f>IF($B24="","",IF(VLOOKUP($B24,選手名簿!$A$9:$Q$58,4)="","",VLOOKUP($B24,選手名簿!$A$9:$Q$58,4)))</f>
        <v/>
      </c>
      <c r="F24" s="7" t="str">
        <f>IF($B24="","",IF(VLOOKUP($B24,選手名簿!$A$9:$Q$58,5)="","",VLOOKUP($B24,選手名簿!$A$9:$Q$58,5)))</f>
        <v/>
      </c>
    </row>
    <row r="25" spans="1:6" ht="21" customHeight="1" x14ac:dyDescent="0.2">
      <c r="A25" s="150" t="s">
        <v>46</v>
      </c>
      <c r="B25" s="77"/>
      <c r="C25" s="6" t="str">
        <f>IF($B25="","",IF(VLOOKUP($B25,選手名簿!$A$9:$Q$58,2)="","",VLOOKUP($B25,選手名簿!$A$9:$Q$58,2)))</f>
        <v/>
      </c>
      <c r="D25" s="6" t="str">
        <f>IF($B25="","",IF(VLOOKUP($B25,選手名簿!$A$9:$Q$58,3)="","",VLOOKUP($B25,選手名簿!$A$9:$Q$58,3)))</f>
        <v/>
      </c>
      <c r="E25" s="6" t="str">
        <f>IF($B25="","",IF(VLOOKUP($B25,選手名簿!$A$9:$Q$58,4)="","",VLOOKUP($B25,選手名簿!$A$9:$Q$58,4)))</f>
        <v/>
      </c>
      <c r="F25" s="6" t="str">
        <f>IF($B25="","",IF(VLOOKUP($B25,選手名簿!$A$9:$Q$58,5)="","",VLOOKUP($B25,選手名簿!$A$9:$Q$58,5)))</f>
        <v/>
      </c>
    </row>
    <row r="26" spans="1:6" ht="21" customHeight="1" x14ac:dyDescent="0.2">
      <c r="A26" s="151"/>
      <c r="B26" s="78"/>
      <c r="C26" s="7" t="str">
        <f>IF($B26="","",IF(VLOOKUP($B26,選手名簿!$A$9:$Q$58,2)="","",VLOOKUP($B26,選手名簿!$A$9:$Q$58,2)))</f>
        <v/>
      </c>
      <c r="D26" s="7" t="str">
        <f>IF($B26="","",IF(VLOOKUP($B26,選手名簿!$A$9:$Q$58,3)="","",VLOOKUP($B26,選手名簿!$A$9:$Q$58,3)))</f>
        <v/>
      </c>
      <c r="E26" s="7" t="str">
        <f>IF($B26="","",IF(VLOOKUP($B26,選手名簿!$A$9:$Q$58,4)="","",VLOOKUP($B26,選手名簿!$A$9:$Q$58,4)))</f>
        <v/>
      </c>
      <c r="F26" s="7" t="str">
        <f>IF($B26="","",IF(VLOOKUP($B26,選手名簿!$A$9:$Q$58,5)="","",VLOOKUP($B26,選手名簿!$A$9:$Q$58,5)))</f>
        <v/>
      </c>
    </row>
    <row r="27" spans="1:6" ht="21" customHeight="1" x14ac:dyDescent="0.2">
      <c r="A27" s="150" t="s">
        <v>47</v>
      </c>
      <c r="B27" s="77"/>
      <c r="C27" s="6" t="str">
        <f>IF($B27="","",IF(VLOOKUP($B27,選手名簿!$A$9:$Q$58,2)="","",VLOOKUP($B27,選手名簿!$A$9:$Q$58,2)))</f>
        <v/>
      </c>
      <c r="D27" s="6" t="str">
        <f>IF($B27="","",IF(VLOOKUP($B27,選手名簿!$A$9:$Q$58,3)="","",VLOOKUP($B27,選手名簿!$A$9:$Q$58,3)))</f>
        <v/>
      </c>
      <c r="E27" s="6" t="str">
        <f>IF($B27="","",IF(VLOOKUP($B27,選手名簿!$A$9:$Q$58,4)="","",VLOOKUP($B27,選手名簿!$A$9:$Q$58,4)))</f>
        <v/>
      </c>
      <c r="F27" s="6" t="str">
        <f>IF($B27="","",IF(VLOOKUP($B27,選手名簿!$A$9:$Q$58,5)="","",VLOOKUP($B27,選手名簿!$A$9:$Q$58,5)))</f>
        <v/>
      </c>
    </row>
    <row r="28" spans="1:6" ht="21" customHeight="1" x14ac:dyDescent="0.2">
      <c r="A28" s="151"/>
      <c r="B28" s="78"/>
      <c r="C28" s="7" t="str">
        <f>IF($B28="","",IF(VLOOKUP($B28,選手名簿!$A$9:$Q$58,2)="","",VLOOKUP($B28,選手名簿!$A$9:$Q$58,2)))</f>
        <v/>
      </c>
      <c r="D28" s="7" t="str">
        <f>IF($B28="","",IF(VLOOKUP($B28,選手名簿!$A$9:$Q$58,3)="","",VLOOKUP($B28,選手名簿!$A$9:$Q$58,3)))</f>
        <v/>
      </c>
      <c r="E28" s="7" t="str">
        <f>IF($B28="","",IF(VLOOKUP($B28,選手名簿!$A$9:$Q$58,4)="","",VLOOKUP($B28,選手名簿!$A$9:$Q$58,4)))</f>
        <v/>
      </c>
      <c r="F28" s="7" t="str">
        <f>IF($B28="","",IF(VLOOKUP($B28,選手名簿!$A$9:$Q$58,5)="","",VLOOKUP($B28,選手名簿!$A$9:$Q$58,5)))</f>
        <v/>
      </c>
    </row>
    <row r="29" spans="1:6" ht="21" customHeight="1" x14ac:dyDescent="0.2">
      <c r="A29" s="150" t="s">
        <v>48</v>
      </c>
      <c r="B29" s="77"/>
      <c r="C29" s="6" t="str">
        <f>IF($B29="","",IF(VLOOKUP($B29,選手名簿!$A$9:$Q$58,2)="","",VLOOKUP($B29,選手名簿!$A$9:$Q$58,2)))</f>
        <v/>
      </c>
      <c r="D29" s="6" t="str">
        <f>IF($B29="","",IF(VLOOKUP($B29,選手名簿!$A$9:$Q$58,3)="","",VLOOKUP($B29,選手名簿!$A$9:$Q$58,3)))</f>
        <v/>
      </c>
      <c r="E29" s="6" t="str">
        <f>IF($B29="","",IF(VLOOKUP($B29,選手名簿!$A$9:$Q$58,4)="","",VLOOKUP($B29,選手名簿!$A$9:$Q$58,4)))</f>
        <v/>
      </c>
      <c r="F29" s="6" t="str">
        <f>IF($B29="","",IF(VLOOKUP($B29,選手名簿!$A$9:$Q$58,5)="","",VLOOKUP($B29,選手名簿!$A$9:$Q$58,5)))</f>
        <v/>
      </c>
    </row>
    <row r="30" spans="1:6" ht="21" customHeight="1" x14ac:dyDescent="0.2">
      <c r="A30" s="151"/>
      <c r="B30" s="78"/>
      <c r="C30" s="7" t="str">
        <f>IF($B30="","",IF(VLOOKUP($B30,選手名簿!$A$9:$Q$58,2)="","",VLOOKUP($B30,選手名簿!$A$9:$Q$58,2)))</f>
        <v/>
      </c>
      <c r="D30" s="7" t="str">
        <f>IF($B30="","",IF(VLOOKUP($B30,選手名簿!$A$9:$Q$58,3)="","",VLOOKUP($B30,選手名簿!$A$9:$Q$58,3)))</f>
        <v/>
      </c>
      <c r="E30" s="7" t="str">
        <f>IF($B30="","",IF(VLOOKUP($B30,選手名簿!$A$9:$Q$58,4)="","",VLOOKUP($B30,選手名簿!$A$9:$Q$58,4)))</f>
        <v/>
      </c>
      <c r="F30" s="7" t="str">
        <f>IF($B30="","",IF(VLOOKUP($B30,選手名簿!$A$9:$Q$58,5)="","",VLOOKUP($B30,選手名簿!$A$9:$Q$58,5)))</f>
        <v/>
      </c>
    </row>
    <row r="31" spans="1:6" ht="21" customHeight="1" x14ac:dyDescent="0.2">
      <c r="A31" s="150" t="s">
        <v>49</v>
      </c>
      <c r="B31" s="77"/>
      <c r="C31" s="6" t="str">
        <f>IF($B31="","",IF(VLOOKUP($B31,選手名簿!$A$9:$Q$58,2)="","",VLOOKUP($B31,選手名簿!$A$9:$Q$58,2)))</f>
        <v/>
      </c>
      <c r="D31" s="6" t="str">
        <f>IF($B31="","",IF(VLOOKUP($B31,選手名簿!$A$9:$Q$58,3)="","",VLOOKUP($B31,選手名簿!$A$9:$Q$58,3)))</f>
        <v/>
      </c>
      <c r="E31" s="6" t="str">
        <f>IF($B31="","",IF(VLOOKUP($B31,選手名簿!$A$9:$Q$58,4)="","",VLOOKUP($B31,選手名簿!$A$9:$Q$58,4)))</f>
        <v/>
      </c>
      <c r="F31" s="6" t="str">
        <f>IF($B31="","",IF(VLOOKUP($B31,選手名簿!$A$9:$Q$58,5)="","",VLOOKUP($B31,選手名簿!$A$9:$Q$58,5)))</f>
        <v/>
      </c>
    </row>
    <row r="32" spans="1:6" ht="21" customHeight="1" x14ac:dyDescent="0.2">
      <c r="A32" s="151"/>
      <c r="B32" s="78"/>
      <c r="C32" s="7" t="str">
        <f>IF($B32="","",IF(VLOOKUP($B32,選手名簿!$A$9:$Q$58,2)="","",VLOOKUP($B32,選手名簿!$A$9:$Q$58,2)))</f>
        <v/>
      </c>
      <c r="D32" s="7" t="str">
        <f>IF($B32="","",IF(VLOOKUP($B32,選手名簿!$A$9:$Q$58,3)="","",VLOOKUP($B32,選手名簿!$A$9:$Q$58,3)))</f>
        <v/>
      </c>
      <c r="E32" s="7" t="str">
        <f>IF($B32="","",IF(VLOOKUP($B32,選手名簿!$A$9:$Q$58,4)="","",VLOOKUP($B32,選手名簿!$A$9:$Q$58,4)))</f>
        <v/>
      </c>
      <c r="F32" s="7" t="str">
        <f>IF($B32="","",IF(VLOOKUP($B32,選手名簿!$A$9:$Q$58,5)="","",VLOOKUP($B32,選手名簿!$A$9:$Q$58,5)))</f>
        <v/>
      </c>
    </row>
    <row r="33" spans="1:6" ht="21" customHeight="1" x14ac:dyDescent="0.2">
      <c r="A33" s="150" t="s">
        <v>50</v>
      </c>
      <c r="B33" s="77"/>
      <c r="C33" s="6" t="str">
        <f>IF($B33="","",IF(VLOOKUP($B33,選手名簿!$A$9:$Q$58,2)="","",VLOOKUP($B33,選手名簿!$A$9:$Q$58,2)))</f>
        <v/>
      </c>
      <c r="D33" s="6" t="str">
        <f>IF($B33="","",IF(VLOOKUP($B33,選手名簿!$A$9:$Q$58,3)="","",VLOOKUP($B33,選手名簿!$A$9:$Q$58,3)))</f>
        <v/>
      </c>
      <c r="E33" s="6" t="str">
        <f>IF($B33="","",IF(VLOOKUP($B33,選手名簿!$A$9:$Q$58,4)="","",VLOOKUP($B33,選手名簿!$A$9:$Q$58,4)))</f>
        <v/>
      </c>
      <c r="F33" s="6" t="str">
        <f>IF($B33="","",IF(VLOOKUP($B33,選手名簿!$A$9:$Q$58,5)="","",VLOOKUP($B33,選手名簿!$A$9:$Q$58,5)))</f>
        <v/>
      </c>
    </row>
    <row r="34" spans="1:6" ht="21" customHeight="1" x14ac:dyDescent="0.2">
      <c r="A34" s="151"/>
      <c r="B34" s="78"/>
      <c r="C34" s="7" t="str">
        <f>IF($B34="","",IF(VLOOKUP($B34,選手名簿!$A$9:$Q$58,2)="","",VLOOKUP($B34,選手名簿!$A$9:$Q$58,2)))</f>
        <v/>
      </c>
      <c r="D34" s="7" t="str">
        <f>IF($B34="","",IF(VLOOKUP($B34,選手名簿!$A$9:$Q$58,3)="","",VLOOKUP($B34,選手名簿!$A$9:$Q$58,3)))</f>
        <v/>
      </c>
      <c r="E34" s="7" t="str">
        <f>IF($B34="","",IF(VLOOKUP($B34,選手名簿!$A$9:$Q$58,4)="","",VLOOKUP($B34,選手名簿!$A$9:$Q$58,4)))</f>
        <v/>
      </c>
      <c r="F34" s="7" t="str">
        <f>IF($B34="","",IF(VLOOKUP($B34,選手名簿!$A$9:$Q$58,5)="","",VLOOKUP($B34,選手名簿!$A$9:$Q$58,5)))</f>
        <v/>
      </c>
    </row>
    <row r="38" spans="1:6" x14ac:dyDescent="0.2">
      <c r="B38" t="s">
        <v>26</v>
      </c>
    </row>
    <row r="40" spans="1:6" x14ac:dyDescent="0.2">
      <c r="B40" s="244" t="str">
        <f>選手名簿!M3</f>
        <v>２０２５年４月●日　　</v>
      </c>
      <c r="C40" s="244"/>
    </row>
    <row r="42" spans="1:6" x14ac:dyDescent="0.2">
      <c r="A42" s="114">
        <f>選手名簿!$B$3</f>
        <v>0</v>
      </c>
      <c r="B42" t="s">
        <v>205</v>
      </c>
      <c r="E42" s="139">
        <f>納入一覧表!$E$4</f>
        <v>0</v>
      </c>
      <c r="F42" s="140"/>
    </row>
  </sheetData>
  <sheetProtection algorithmName="SHA-512" hashValue="2tK79gPPw+MXohoMh/r906OMnQoa8GHovxv4rvdHp33KtDM2mevbVIOtoGwhhX0ilZbTejgMDly0nRGY99lZiA==" saltValue="eKYQjTe4V7gtgCHtUXi69A==" spinCount="100000" sheet="1" selectLockedCells="1"/>
  <mergeCells count="20">
    <mergeCell ref="B40:C40"/>
    <mergeCell ref="A27:A28"/>
    <mergeCell ref="A29:A30"/>
    <mergeCell ref="A31:A32"/>
    <mergeCell ref="A33:A34"/>
    <mergeCell ref="A11:A12"/>
    <mergeCell ref="A13:A14"/>
    <mergeCell ref="A23:A24"/>
    <mergeCell ref="A25:A26"/>
    <mergeCell ref="A15:A16"/>
    <mergeCell ref="A17:A18"/>
    <mergeCell ref="A19:A20"/>
    <mergeCell ref="A21:A2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0"/>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47" t="s">
        <v>51</v>
      </c>
      <c r="C5" s="248"/>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32.25" customHeight="1" x14ac:dyDescent="0.2">
      <c r="A11" s="2" t="s">
        <v>20</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6" ht="32.25" customHeight="1" x14ac:dyDescent="0.2">
      <c r="A12" s="2" t="s">
        <v>21</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row>
    <row r="13" spans="1:6" ht="32.25" customHeight="1" x14ac:dyDescent="0.2">
      <c r="A13" s="2" t="s">
        <v>22</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row>
    <row r="14" spans="1:6" ht="32.25" customHeight="1" x14ac:dyDescent="0.2">
      <c r="A14" s="2" t="s">
        <v>23</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row>
    <row r="15" spans="1:6" ht="32.25" customHeight="1" x14ac:dyDescent="0.2">
      <c r="A15" s="2" t="s">
        <v>24</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row>
    <row r="16" spans="1:6" ht="32.25" customHeight="1" x14ac:dyDescent="0.2">
      <c r="A16" s="2" t="s">
        <v>25</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row>
    <row r="17" spans="1:6" ht="32.25" customHeight="1" x14ac:dyDescent="0.2">
      <c r="A17" s="2" t="s">
        <v>28</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row>
    <row r="18" spans="1:6" ht="32.25" customHeight="1" x14ac:dyDescent="0.2">
      <c r="A18" s="2" t="s">
        <v>29</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row>
    <row r="19" spans="1:6" ht="32.25" customHeight="1" x14ac:dyDescent="0.2">
      <c r="A19" s="2" t="s">
        <v>30</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row>
    <row r="20" spans="1:6" ht="32.25" customHeight="1" x14ac:dyDescent="0.2">
      <c r="A20" s="2" t="s">
        <v>32</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row>
    <row r="21" spans="1:6" ht="32.25" customHeight="1" x14ac:dyDescent="0.2">
      <c r="A21" s="2" t="s">
        <v>33</v>
      </c>
      <c r="B21" s="59"/>
      <c r="C21" s="2" t="str">
        <f>IF($B21="","",IF(VLOOKUP($B21,選手名簿!$A$9:$Q$58,2)="","",VLOOKUP($B21,選手名簿!$A$9:$Q$58,2)))</f>
        <v/>
      </c>
      <c r="D21" s="2" t="str">
        <f>IF($B21="","",IF(VLOOKUP($B21,選手名簿!$A$9:$Q$58,3)="","",VLOOKUP($B21,選手名簿!$A$9:$Q$58,3)))</f>
        <v/>
      </c>
      <c r="E21" s="2" t="str">
        <f>IF($B21="","",IF(VLOOKUP($B21,選手名簿!$A$9:$Q$58,4)="","",VLOOKUP($B21,選手名簿!$A$9:$Q$58,4)))</f>
        <v/>
      </c>
      <c r="F21" s="2" t="str">
        <f>IF($B21="","",IF(VLOOKUP($B21,選手名簿!$A$9:$Q$58,5)="","",VLOOKUP($B21,選手名簿!$A$9:$Q$58,5)))</f>
        <v/>
      </c>
    </row>
    <row r="22" spans="1:6" ht="32.25" customHeight="1" x14ac:dyDescent="0.2">
      <c r="A22" s="2" t="s">
        <v>34</v>
      </c>
      <c r="B22" s="59"/>
      <c r="C22" s="2" t="str">
        <f>IF($B22="","",IF(VLOOKUP($B22,選手名簿!$A$9:$Q$58,2)="","",VLOOKUP($B22,選手名簿!$A$9:$Q$58,2)))</f>
        <v/>
      </c>
      <c r="D22" s="2" t="str">
        <f>IF($B22="","",IF(VLOOKUP($B22,選手名簿!$A$9:$Q$58,3)="","",VLOOKUP($B22,選手名簿!$A$9:$Q$58,3)))</f>
        <v/>
      </c>
      <c r="E22" s="2" t="str">
        <f>IF($B22="","",IF(VLOOKUP($B22,選手名簿!$A$9:$Q$58,4)="","",VLOOKUP($B22,選手名簿!$A$9:$Q$58,4)))</f>
        <v/>
      </c>
      <c r="F22" s="2" t="str">
        <f>IF($B22="","",IF(VLOOKUP($B22,選手名簿!$A$9:$Q$58,5)="","",VLOOKUP($B22,選手名簿!$A$9:$Q$58,5)))</f>
        <v/>
      </c>
    </row>
    <row r="23" spans="1:6" ht="32.25" customHeight="1" x14ac:dyDescent="0.2">
      <c r="A23" s="2" t="s">
        <v>35</v>
      </c>
      <c r="B23" s="59"/>
      <c r="C23" s="2" t="str">
        <f>IF($B23="","",IF(VLOOKUP($B23,選手名簿!$A$9:$Q$58,2)="","",VLOOKUP($B23,選手名簿!$A$9:$Q$58,2)))</f>
        <v/>
      </c>
      <c r="D23" s="2" t="str">
        <f>IF($B23="","",IF(VLOOKUP($B23,選手名簿!$A$9:$Q$58,3)="","",VLOOKUP($B23,選手名簿!$A$9:$Q$58,3)))</f>
        <v/>
      </c>
      <c r="E23" s="2" t="str">
        <f>IF($B23="","",IF(VLOOKUP($B23,選手名簿!$A$9:$Q$58,4)="","",VLOOKUP($B23,選手名簿!$A$9:$Q$58,4)))</f>
        <v/>
      </c>
      <c r="F23" s="2" t="str">
        <f>IF($B23="","",IF(VLOOKUP($B23,選手名簿!$A$9:$Q$58,5)="","",VLOOKUP($B23,選手名簿!$A$9:$Q$58,5)))</f>
        <v/>
      </c>
    </row>
    <row r="24" spans="1:6" ht="32.25" customHeight="1" x14ac:dyDescent="0.2">
      <c r="A24" s="2" t="s">
        <v>36</v>
      </c>
      <c r="B24" s="59"/>
      <c r="C24" s="2" t="str">
        <f>IF($B24="","",IF(VLOOKUP($B24,選手名簿!$A$9:$Q$58,2)="","",VLOOKUP($B24,選手名簿!$A$9:$Q$58,2)))</f>
        <v/>
      </c>
      <c r="D24" s="2" t="str">
        <f>IF($B24="","",IF(VLOOKUP($B24,選手名簿!$A$9:$Q$58,3)="","",VLOOKUP($B24,選手名簿!$A$9:$Q$58,3)))</f>
        <v/>
      </c>
      <c r="E24" s="2" t="str">
        <f>IF($B24="","",IF(VLOOKUP($B24,選手名簿!$A$9:$Q$58,4)="","",VLOOKUP($B24,選手名簿!$A$9:$Q$58,4)))</f>
        <v/>
      </c>
      <c r="F24" s="2" t="str">
        <f>IF($B24="","",IF(VLOOKUP($B24,選手名簿!$A$9:$Q$58,5)="","",VLOOKUP($B24,選手名簿!$A$9:$Q$58,5)))</f>
        <v/>
      </c>
    </row>
    <row r="25" spans="1:6" ht="32.25" customHeight="1" x14ac:dyDescent="0.2">
      <c r="A25" s="2" t="s">
        <v>37</v>
      </c>
      <c r="B25" s="59"/>
      <c r="C25" s="2" t="str">
        <f>IF($B25="","",IF(VLOOKUP($B25,選手名簿!$A$9:$Q$58,2)="","",VLOOKUP($B25,選手名簿!$A$9:$Q$58,2)))</f>
        <v/>
      </c>
      <c r="D25" s="2" t="str">
        <f>IF($B25="","",IF(VLOOKUP($B25,選手名簿!$A$9:$Q$58,3)="","",VLOOKUP($B25,選手名簿!$A$9:$Q$58,3)))</f>
        <v/>
      </c>
      <c r="E25" s="2" t="str">
        <f>IF($B25="","",IF(VLOOKUP($B25,選手名簿!$A$9:$Q$58,4)="","",VLOOKUP($B25,選手名簿!$A$9:$Q$58,4)))</f>
        <v/>
      </c>
      <c r="F25" s="2" t="str">
        <f>IF($B25="","",IF(VLOOKUP($B25,選手名簿!$A$9:$Q$58,5)="","",VLOOKUP($B25,選手名簿!$A$9:$Q$58,5)))</f>
        <v/>
      </c>
    </row>
    <row r="26" spans="1:6" ht="32.25" customHeight="1" x14ac:dyDescent="0.2">
      <c r="A26" s="2" t="s">
        <v>38</v>
      </c>
      <c r="B26" s="59"/>
      <c r="C26" s="2" t="str">
        <f>IF($B26="","",IF(VLOOKUP($B26,選手名簿!$A$9:$Q$58,2)="","",VLOOKUP($B26,選手名簿!$A$9:$Q$58,2)))</f>
        <v/>
      </c>
      <c r="D26" s="2" t="str">
        <f>IF($B26="","",IF(VLOOKUP($B26,選手名簿!$A$9:$Q$58,3)="","",VLOOKUP($B26,選手名簿!$A$9:$Q$58,3)))</f>
        <v/>
      </c>
      <c r="E26" s="2" t="str">
        <f>IF($B26="","",IF(VLOOKUP($B26,選手名簿!$A$9:$Q$58,4)="","",VLOOKUP($B26,選手名簿!$A$9:$Q$58,4)))</f>
        <v/>
      </c>
      <c r="F26" s="2" t="str">
        <f>IF($B26="","",IF(VLOOKUP($B26,選手名簿!$A$9:$Q$58,5)="","",VLOOKUP($B26,選手名簿!$A$9:$Q$58,5)))</f>
        <v/>
      </c>
    </row>
    <row r="30" spans="1:6" x14ac:dyDescent="0.2">
      <c r="B30" t="s">
        <v>26</v>
      </c>
    </row>
    <row r="32" spans="1:6" x14ac:dyDescent="0.2">
      <c r="B32" s="244" t="str">
        <f>選手名簿!M3</f>
        <v>２０２５年４月●日　　</v>
      </c>
      <c r="C32" s="244"/>
    </row>
    <row r="34" spans="1:6" x14ac:dyDescent="0.2">
      <c r="A34" s="114">
        <f>選手名簿!$B$3</f>
        <v>0</v>
      </c>
      <c r="B34" t="s">
        <v>205</v>
      </c>
      <c r="E34" s="139">
        <f>納入一覧表!$E$4</f>
        <v>0</v>
      </c>
      <c r="F34" s="140"/>
    </row>
  </sheetData>
  <sheetProtection algorithmName="SHA-512" hashValue="kjknjb7yEvNlec6P895GmgnACb06qe4L5p9BHZ653iiv42HOhxNhU3sso+3msM7STUeIQfVqA4oXGucGknaaEw==" saltValue="1K2rHqfw+S+m+majCZwHPw=="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0"/>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47" t="s">
        <v>52</v>
      </c>
      <c r="C5" s="248"/>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21" customHeight="1" x14ac:dyDescent="0.2">
      <c r="A11" s="150" t="s">
        <v>39</v>
      </c>
      <c r="B11" s="77"/>
      <c r="C11" s="6" t="str">
        <f>IF($B11="","",IF(VLOOKUP($B11,選手名簿!$A$9:$Q$58,2)="","",VLOOKUP($B11,選手名簿!$A$9:$Q$58,2)))</f>
        <v/>
      </c>
      <c r="D11" s="6" t="str">
        <f>IF($B11="","",IF(VLOOKUP($B11,選手名簿!$A$9:$Q$58,3)="","",VLOOKUP($B11,選手名簿!$A$9:$Q$58,3)))</f>
        <v/>
      </c>
      <c r="E11" s="6" t="str">
        <f>IF($B11="","",IF(VLOOKUP($B11,選手名簿!$A$9:$Q$58,4)="","",VLOOKUP($B11,選手名簿!$A$9:$Q$58,4)))</f>
        <v/>
      </c>
      <c r="F11" s="6" t="str">
        <f>IF($B11="","",IF(VLOOKUP($B11,選手名簿!$A$9:$Q$58,5)="","",VLOOKUP($B11,選手名簿!$A$9:$Q$58,5)))</f>
        <v/>
      </c>
    </row>
    <row r="12" spans="1:6" ht="21" customHeight="1" x14ac:dyDescent="0.2">
      <c r="A12" s="151"/>
      <c r="B12" s="78"/>
      <c r="C12" s="7" t="str">
        <f>IF($B12="","",IF(VLOOKUP($B12,選手名簿!$A$9:$Q$58,2)="","",VLOOKUP($B12,選手名簿!$A$9:$Q$58,2)))</f>
        <v/>
      </c>
      <c r="D12" s="7" t="str">
        <f>IF($B12="","",IF(VLOOKUP($B12,選手名簿!$A$9:$Q$58,3)="","",VLOOKUP($B12,選手名簿!$A$9:$Q$58,3)))</f>
        <v/>
      </c>
      <c r="E12" s="7" t="str">
        <f>IF($B12="","",IF(VLOOKUP($B12,選手名簿!$A$9:$Q$58,4)="","",VLOOKUP($B12,選手名簿!$A$9:$Q$58,4)))</f>
        <v/>
      </c>
      <c r="F12" s="7" t="str">
        <f>IF($B12="","",IF(VLOOKUP($B12,選手名簿!$A$9:$Q$58,5)="","",VLOOKUP($B12,選手名簿!$A$9:$Q$58,5)))</f>
        <v/>
      </c>
    </row>
    <row r="13" spans="1:6" ht="21" customHeight="1" x14ac:dyDescent="0.2">
      <c r="A13" s="150" t="s">
        <v>40</v>
      </c>
      <c r="B13" s="77"/>
      <c r="C13" s="6" t="str">
        <f>IF($B13="","",IF(VLOOKUP($B13,選手名簿!$A$9:$Q$58,2)="","",VLOOKUP($B13,選手名簿!$A$9:$Q$58,2)))</f>
        <v/>
      </c>
      <c r="D13" s="6" t="str">
        <f>IF($B13="","",IF(VLOOKUP($B13,選手名簿!$A$9:$Q$58,3)="","",VLOOKUP($B13,選手名簿!$A$9:$Q$58,3)))</f>
        <v/>
      </c>
      <c r="E13" s="6" t="str">
        <f>IF($B13="","",IF(VLOOKUP($B13,選手名簿!$A$9:$Q$58,4)="","",VLOOKUP($B13,選手名簿!$A$9:$Q$58,4)))</f>
        <v/>
      </c>
      <c r="F13" s="6" t="str">
        <f>IF($B13="","",IF(VLOOKUP($B13,選手名簿!$A$9:$Q$58,5)="","",VLOOKUP($B13,選手名簿!$A$9:$Q$58,5)))</f>
        <v/>
      </c>
    </row>
    <row r="14" spans="1:6" ht="21" customHeight="1" x14ac:dyDescent="0.2">
      <c r="A14" s="151"/>
      <c r="B14" s="78"/>
      <c r="C14" s="7" t="str">
        <f>IF($B14="","",IF(VLOOKUP($B14,選手名簿!$A$9:$Q$58,2)="","",VLOOKUP($B14,選手名簿!$A$9:$Q$58,2)))</f>
        <v/>
      </c>
      <c r="D14" s="7" t="str">
        <f>IF($B14="","",IF(VLOOKUP($B14,選手名簿!$A$9:$Q$58,3)="","",VLOOKUP($B14,選手名簿!$A$9:$Q$58,3)))</f>
        <v/>
      </c>
      <c r="E14" s="7" t="str">
        <f>IF($B14="","",IF(VLOOKUP($B14,選手名簿!$A$9:$Q$58,4)="","",VLOOKUP($B14,選手名簿!$A$9:$Q$58,4)))</f>
        <v/>
      </c>
      <c r="F14" s="7" t="str">
        <f>IF($B14="","",IF(VLOOKUP($B14,選手名簿!$A$9:$Q$58,5)="","",VLOOKUP($B14,選手名簿!$A$9:$Q$58,5)))</f>
        <v/>
      </c>
    </row>
    <row r="15" spans="1:6" ht="21" customHeight="1" x14ac:dyDescent="0.2">
      <c r="A15" s="150" t="s">
        <v>41</v>
      </c>
      <c r="B15" s="77"/>
      <c r="C15" s="6" t="str">
        <f>IF($B15="","",IF(VLOOKUP($B15,選手名簿!$A$9:$Q$58,2)="","",VLOOKUP($B15,選手名簿!$A$9:$Q$58,2)))</f>
        <v/>
      </c>
      <c r="D15" s="6" t="str">
        <f>IF($B15="","",IF(VLOOKUP($B15,選手名簿!$A$9:$Q$58,3)="","",VLOOKUP($B15,選手名簿!$A$9:$Q$58,3)))</f>
        <v/>
      </c>
      <c r="E15" s="6" t="str">
        <f>IF($B15="","",IF(VLOOKUP($B15,選手名簿!$A$9:$Q$58,4)="","",VLOOKUP($B15,選手名簿!$A$9:$Q$58,4)))</f>
        <v/>
      </c>
      <c r="F15" s="6" t="str">
        <f>IF($B15="","",IF(VLOOKUP($B15,選手名簿!$A$9:$Q$58,5)="","",VLOOKUP($B15,選手名簿!$A$9:$Q$58,5)))</f>
        <v/>
      </c>
    </row>
    <row r="16" spans="1:6" ht="21" customHeight="1" x14ac:dyDescent="0.2">
      <c r="A16" s="151"/>
      <c r="B16" s="78"/>
      <c r="C16" s="7" t="str">
        <f>IF($B16="","",IF(VLOOKUP($B16,選手名簿!$A$9:$Q$58,2)="","",VLOOKUP($B16,選手名簿!$A$9:$Q$58,2)))</f>
        <v/>
      </c>
      <c r="D16" s="7" t="str">
        <f>IF($B16="","",IF(VLOOKUP($B16,選手名簿!$A$9:$Q$58,3)="","",VLOOKUP($B16,選手名簿!$A$9:$Q$58,3)))</f>
        <v/>
      </c>
      <c r="E16" s="7" t="str">
        <f>IF($B16="","",IF(VLOOKUP($B16,選手名簿!$A$9:$Q$58,4)="","",VLOOKUP($B16,選手名簿!$A$9:$Q$58,4)))</f>
        <v/>
      </c>
      <c r="F16" s="7" t="str">
        <f>IF($B16="","",IF(VLOOKUP($B16,選手名簿!$A$9:$Q$58,5)="","",VLOOKUP($B16,選手名簿!$A$9:$Q$58,5)))</f>
        <v/>
      </c>
    </row>
    <row r="17" spans="1:6" ht="21" customHeight="1" x14ac:dyDescent="0.2">
      <c r="A17" s="150" t="s">
        <v>42</v>
      </c>
      <c r="B17" s="77"/>
      <c r="C17" s="6" t="str">
        <f>IF($B17="","",IF(VLOOKUP($B17,選手名簿!$A$9:$Q$58,2)="","",VLOOKUP($B17,選手名簿!$A$9:$Q$58,2)))</f>
        <v/>
      </c>
      <c r="D17" s="6" t="str">
        <f>IF($B17="","",IF(VLOOKUP($B17,選手名簿!$A$9:$Q$58,3)="","",VLOOKUP($B17,選手名簿!$A$9:$Q$58,3)))</f>
        <v/>
      </c>
      <c r="E17" s="6" t="str">
        <f>IF($B17="","",IF(VLOOKUP($B17,選手名簿!$A$9:$Q$58,4)="","",VLOOKUP($B17,選手名簿!$A$9:$Q$58,4)))</f>
        <v/>
      </c>
      <c r="F17" s="6" t="str">
        <f>IF($B17="","",IF(VLOOKUP($B17,選手名簿!$A$9:$Q$58,5)="","",VLOOKUP($B17,選手名簿!$A$9:$Q$58,5)))</f>
        <v/>
      </c>
    </row>
    <row r="18" spans="1:6" ht="21" customHeight="1" x14ac:dyDescent="0.2">
      <c r="A18" s="151"/>
      <c r="B18" s="78"/>
      <c r="C18" s="7" t="str">
        <f>IF($B18="","",IF(VLOOKUP($B18,選手名簿!$A$9:$Q$58,2)="","",VLOOKUP($B18,選手名簿!$A$9:$Q$58,2)))</f>
        <v/>
      </c>
      <c r="D18" s="7" t="str">
        <f>IF($B18="","",IF(VLOOKUP($B18,選手名簿!$A$9:$Q$58,3)="","",VLOOKUP($B18,選手名簿!$A$9:$Q$58,3)))</f>
        <v/>
      </c>
      <c r="E18" s="7" t="str">
        <f>IF($B18="","",IF(VLOOKUP($B18,選手名簿!$A$9:$Q$58,4)="","",VLOOKUP($B18,選手名簿!$A$9:$Q$58,4)))</f>
        <v/>
      </c>
      <c r="F18" s="7" t="str">
        <f>IF($B18="","",IF(VLOOKUP($B18,選手名簿!$A$9:$Q$58,5)="","",VLOOKUP($B18,選手名簿!$A$9:$Q$58,5)))</f>
        <v/>
      </c>
    </row>
    <row r="19" spans="1:6" ht="21" customHeight="1" x14ac:dyDescent="0.2">
      <c r="A19" s="150" t="s">
        <v>43</v>
      </c>
      <c r="B19" s="77"/>
      <c r="C19" s="6" t="str">
        <f>IF($B19="","",IF(VLOOKUP($B19,選手名簿!$A$9:$Q$58,2)="","",VLOOKUP($B19,選手名簿!$A$9:$Q$58,2)))</f>
        <v/>
      </c>
      <c r="D19" s="6" t="str">
        <f>IF($B19="","",IF(VLOOKUP($B19,選手名簿!$A$9:$Q$58,3)="","",VLOOKUP($B19,選手名簿!$A$9:$Q$58,3)))</f>
        <v/>
      </c>
      <c r="E19" s="6" t="str">
        <f>IF($B19="","",IF(VLOOKUP($B19,選手名簿!$A$9:$Q$58,4)="","",VLOOKUP($B19,選手名簿!$A$9:$Q$58,4)))</f>
        <v/>
      </c>
      <c r="F19" s="6" t="str">
        <f>IF($B19="","",IF(VLOOKUP($B19,選手名簿!$A$9:$Q$58,5)="","",VLOOKUP($B19,選手名簿!$A$9:$Q$58,5)))</f>
        <v/>
      </c>
    </row>
    <row r="20" spans="1:6" ht="21" customHeight="1" x14ac:dyDescent="0.2">
      <c r="A20" s="151"/>
      <c r="B20" s="78"/>
      <c r="C20" s="7" t="str">
        <f>IF($B20="","",IF(VLOOKUP($B20,選手名簿!$A$9:$Q$58,2)="","",VLOOKUP($B20,選手名簿!$A$9:$Q$58,2)))</f>
        <v/>
      </c>
      <c r="D20" s="7" t="str">
        <f>IF($B20="","",IF(VLOOKUP($B20,選手名簿!$A$9:$Q$58,3)="","",VLOOKUP($B20,選手名簿!$A$9:$Q$58,3)))</f>
        <v/>
      </c>
      <c r="E20" s="7" t="str">
        <f>IF($B20="","",IF(VLOOKUP($B20,選手名簿!$A$9:$Q$58,4)="","",VLOOKUP($B20,選手名簿!$A$9:$Q$58,4)))</f>
        <v/>
      </c>
      <c r="F20" s="7" t="str">
        <f>IF($B20="","",IF(VLOOKUP($B20,選手名簿!$A$9:$Q$58,5)="","",VLOOKUP($B20,選手名簿!$A$9:$Q$58,5)))</f>
        <v/>
      </c>
    </row>
    <row r="21" spans="1:6" ht="21" customHeight="1" x14ac:dyDescent="0.2">
      <c r="A21" s="150" t="s">
        <v>44</v>
      </c>
      <c r="B21" s="77"/>
      <c r="C21" s="6" t="str">
        <f>IF($B21="","",IF(VLOOKUP($B21,選手名簿!$A$9:$Q$58,2)="","",VLOOKUP($B21,選手名簿!$A$9:$Q$58,2)))</f>
        <v/>
      </c>
      <c r="D21" s="6" t="str">
        <f>IF($B21="","",IF(VLOOKUP($B21,選手名簿!$A$9:$Q$58,3)="","",VLOOKUP($B21,選手名簿!$A$9:$Q$58,3)))</f>
        <v/>
      </c>
      <c r="E21" s="6" t="str">
        <f>IF($B21="","",IF(VLOOKUP($B21,選手名簿!$A$9:$Q$58,4)="","",VLOOKUP($B21,選手名簿!$A$9:$Q$58,4)))</f>
        <v/>
      </c>
      <c r="F21" s="6" t="str">
        <f>IF($B21="","",IF(VLOOKUP($B21,選手名簿!$A$9:$Q$58,5)="","",VLOOKUP($B21,選手名簿!$A$9:$Q$58,5)))</f>
        <v/>
      </c>
    </row>
    <row r="22" spans="1:6" ht="21" customHeight="1" x14ac:dyDescent="0.2">
      <c r="A22" s="151"/>
      <c r="B22" s="78"/>
      <c r="C22" s="7" t="str">
        <f>IF($B22="","",IF(VLOOKUP($B22,選手名簿!$A$9:$Q$58,2)="","",VLOOKUP($B22,選手名簿!$A$9:$Q$58,2)))</f>
        <v/>
      </c>
      <c r="D22" s="7" t="str">
        <f>IF($B22="","",IF(VLOOKUP($B22,選手名簿!$A$9:$Q$58,3)="","",VLOOKUP($B22,選手名簿!$A$9:$Q$58,3)))</f>
        <v/>
      </c>
      <c r="E22" s="7" t="str">
        <f>IF($B22="","",IF(VLOOKUP($B22,選手名簿!$A$9:$Q$58,4)="","",VLOOKUP($B22,選手名簿!$A$9:$Q$58,4)))</f>
        <v/>
      </c>
      <c r="F22" s="7" t="str">
        <f>IF($B22="","",IF(VLOOKUP($B22,選手名簿!$A$9:$Q$58,5)="","",VLOOKUP($B22,選手名簿!$A$9:$Q$58,5)))</f>
        <v/>
      </c>
    </row>
    <row r="23" spans="1:6" ht="21" customHeight="1" x14ac:dyDescent="0.2">
      <c r="A23" s="150" t="s">
        <v>45</v>
      </c>
      <c r="B23" s="77"/>
      <c r="C23" s="6" t="str">
        <f>IF($B23="","",IF(VLOOKUP($B23,選手名簿!$A$9:$Q$58,2)="","",VLOOKUP($B23,選手名簿!$A$9:$Q$58,2)))</f>
        <v/>
      </c>
      <c r="D23" s="6" t="str">
        <f>IF($B23="","",IF(VLOOKUP($B23,選手名簿!$A$9:$Q$58,3)="","",VLOOKUP($B23,選手名簿!$A$9:$Q$58,3)))</f>
        <v/>
      </c>
      <c r="E23" s="6" t="str">
        <f>IF($B23="","",IF(VLOOKUP($B23,選手名簿!$A$9:$Q$58,4)="","",VLOOKUP($B23,選手名簿!$A$9:$Q$58,4)))</f>
        <v/>
      </c>
      <c r="F23" s="6" t="str">
        <f>IF($B23="","",IF(VLOOKUP($B23,選手名簿!$A$9:$Q$58,5)="","",VLOOKUP($B23,選手名簿!$A$9:$Q$58,5)))</f>
        <v/>
      </c>
    </row>
    <row r="24" spans="1:6" ht="21" customHeight="1" x14ac:dyDescent="0.2">
      <c r="A24" s="151"/>
      <c r="B24" s="78"/>
      <c r="C24" s="7" t="str">
        <f>IF($B24="","",IF(VLOOKUP($B24,選手名簿!$A$9:$Q$58,2)="","",VLOOKUP($B24,選手名簿!$A$9:$Q$58,2)))</f>
        <v/>
      </c>
      <c r="D24" s="7" t="str">
        <f>IF($B24="","",IF(VLOOKUP($B24,選手名簿!$A$9:$Q$58,3)="","",VLOOKUP($B24,選手名簿!$A$9:$Q$58,3)))</f>
        <v/>
      </c>
      <c r="E24" s="7" t="str">
        <f>IF($B24="","",IF(VLOOKUP($B24,選手名簿!$A$9:$Q$58,4)="","",VLOOKUP($B24,選手名簿!$A$9:$Q$58,4)))</f>
        <v/>
      </c>
      <c r="F24" s="7" t="str">
        <f>IF($B24="","",IF(VLOOKUP($B24,選手名簿!$A$9:$Q$58,5)="","",VLOOKUP($B24,選手名簿!$A$9:$Q$58,5)))</f>
        <v/>
      </c>
    </row>
    <row r="25" spans="1:6" ht="21" customHeight="1" x14ac:dyDescent="0.2">
      <c r="A25" s="150" t="s">
        <v>46</v>
      </c>
      <c r="B25" s="77"/>
      <c r="C25" s="6" t="str">
        <f>IF($B25="","",IF(VLOOKUP($B25,選手名簿!$A$9:$Q$58,2)="","",VLOOKUP($B25,選手名簿!$A$9:$Q$58,2)))</f>
        <v/>
      </c>
      <c r="D25" s="6" t="str">
        <f>IF($B25="","",IF(VLOOKUP($B25,選手名簿!$A$9:$Q$58,3)="","",VLOOKUP($B25,選手名簿!$A$9:$Q$58,3)))</f>
        <v/>
      </c>
      <c r="E25" s="6" t="str">
        <f>IF($B25="","",IF(VLOOKUP($B25,選手名簿!$A$9:$Q$58,4)="","",VLOOKUP($B25,選手名簿!$A$9:$Q$58,4)))</f>
        <v/>
      </c>
      <c r="F25" s="6" t="str">
        <f>IF($B25="","",IF(VLOOKUP($B25,選手名簿!$A$9:$Q$58,5)="","",VLOOKUP($B25,選手名簿!$A$9:$Q$58,5)))</f>
        <v/>
      </c>
    </row>
    <row r="26" spans="1:6" ht="21" customHeight="1" x14ac:dyDescent="0.2">
      <c r="A26" s="151"/>
      <c r="B26" s="78"/>
      <c r="C26" s="7" t="str">
        <f>IF($B26="","",IF(VLOOKUP($B26,選手名簿!$A$9:$Q$58,2)="","",VLOOKUP($B26,選手名簿!$A$9:$Q$58,2)))</f>
        <v/>
      </c>
      <c r="D26" s="7" t="str">
        <f>IF($B26="","",IF(VLOOKUP($B26,選手名簿!$A$9:$Q$58,3)="","",VLOOKUP($B26,選手名簿!$A$9:$Q$58,3)))</f>
        <v/>
      </c>
      <c r="E26" s="7" t="str">
        <f>IF($B26="","",IF(VLOOKUP($B26,選手名簿!$A$9:$Q$58,4)="","",VLOOKUP($B26,選手名簿!$A$9:$Q$58,4)))</f>
        <v/>
      </c>
      <c r="F26" s="7" t="str">
        <f>IF($B26="","",IF(VLOOKUP($B26,選手名簿!$A$9:$Q$58,5)="","",VLOOKUP($B26,選手名簿!$A$9:$Q$58,5)))</f>
        <v/>
      </c>
    </row>
    <row r="27" spans="1:6" ht="21" customHeight="1" x14ac:dyDescent="0.2">
      <c r="A27" s="150" t="s">
        <v>47</v>
      </c>
      <c r="B27" s="77"/>
      <c r="C27" s="6" t="str">
        <f>IF($B27="","",IF(VLOOKUP($B27,選手名簿!$A$9:$Q$58,2)="","",VLOOKUP($B27,選手名簿!$A$9:$Q$58,2)))</f>
        <v/>
      </c>
      <c r="D27" s="6" t="str">
        <f>IF($B27="","",IF(VLOOKUP($B27,選手名簿!$A$9:$Q$58,3)="","",VLOOKUP($B27,選手名簿!$A$9:$Q$58,3)))</f>
        <v/>
      </c>
      <c r="E27" s="6" t="str">
        <f>IF($B27="","",IF(VLOOKUP($B27,選手名簿!$A$9:$Q$58,4)="","",VLOOKUP($B27,選手名簿!$A$9:$Q$58,4)))</f>
        <v/>
      </c>
      <c r="F27" s="6" t="str">
        <f>IF($B27="","",IF(VLOOKUP($B27,選手名簿!$A$9:$Q$58,5)="","",VLOOKUP($B27,選手名簿!$A$9:$Q$58,5)))</f>
        <v/>
      </c>
    </row>
    <row r="28" spans="1:6" ht="21" customHeight="1" x14ac:dyDescent="0.2">
      <c r="A28" s="151"/>
      <c r="B28" s="78"/>
      <c r="C28" s="7" t="str">
        <f>IF($B28="","",IF(VLOOKUP($B28,選手名簿!$A$9:$Q$58,2)="","",VLOOKUP($B28,選手名簿!$A$9:$Q$58,2)))</f>
        <v/>
      </c>
      <c r="D28" s="7" t="str">
        <f>IF($B28="","",IF(VLOOKUP($B28,選手名簿!$A$9:$Q$58,3)="","",VLOOKUP($B28,選手名簿!$A$9:$Q$58,3)))</f>
        <v/>
      </c>
      <c r="E28" s="7" t="str">
        <f>IF($B28="","",IF(VLOOKUP($B28,選手名簿!$A$9:$Q$58,4)="","",VLOOKUP($B28,選手名簿!$A$9:$Q$58,4)))</f>
        <v/>
      </c>
      <c r="F28" s="7" t="str">
        <f>IF($B28="","",IF(VLOOKUP($B28,選手名簿!$A$9:$Q$58,5)="","",VLOOKUP($B28,選手名簿!$A$9:$Q$58,5)))</f>
        <v/>
      </c>
    </row>
    <row r="29" spans="1:6" ht="21" customHeight="1" x14ac:dyDescent="0.2">
      <c r="A29" s="150" t="s">
        <v>48</v>
      </c>
      <c r="B29" s="77"/>
      <c r="C29" s="6" t="str">
        <f>IF($B29="","",IF(VLOOKUP($B29,選手名簿!$A$9:$Q$58,2)="","",VLOOKUP($B29,選手名簿!$A$9:$Q$58,2)))</f>
        <v/>
      </c>
      <c r="D29" s="6" t="str">
        <f>IF($B29="","",IF(VLOOKUP($B29,選手名簿!$A$9:$Q$58,3)="","",VLOOKUP($B29,選手名簿!$A$9:$Q$58,3)))</f>
        <v/>
      </c>
      <c r="E29" s="6" t="str">
        <f>IF($B29="","",IF(VLOOKUP($B29,選手名簿!$A$9:$Q$58,4)="","",VLOOKUP($B29,選手名簿!$A$9:$Q$58,4)))</f>
        <v/>
      </c>
      <c r="F29" s="6" t="str">
        <f>IF($B29="","",IF(VLOOKUP($B29,選手名簿!$A$9:$Q$58,5)="","",VLOOKUP($B29,選手名簿!$A$9:$Q$58,5)))</f>
        <v/>
      </c>
    </row>
    <row r="30" spans="1:6" ht="21" customHeight="1" x14ac:dyDescent="0.2">
      <c r="A30" s="151"/>
      <c r="B30" s="78"/>
      <c r="C30" s="7" t="str">
        <f>IF($B30="","",IF(VLOOKUP($B30,選手名簿!$A$9:$Q$58,2)="","",VLOOKUP($B30,選手名簿!$A$9:$Q$58,2)))</f>
        <v/>
      </c>
      <c r="D30" s="7" t="str">
        <f>IF($B30="","",IF(VLOOKUP($B30,選手名簿!$A$9:$Q$58,3)="","",VLOOKUP($B30,選手名簿!$A$9:$Q$58,3)))</f>
        <v/>
      </c>
      <c r="E30" s="7" t="str">
        <f>IF($B30="","",IF(VLOOKUP($B30,選手名簿!$A$9:$Q$58,4)="","",VLOOKUP($B30,選手名簿!$A$9:$Q$58,4)))</f>
        <v/>
      </c>
      <c r="F30" s="7" t="str">
        <f>IF($B30="","",IF(VLOOKUP($B30,選手名簿!$A$9:$Q$58,5)="","",VLOOKUP($B30,選手名簿!$A$9:$Q$58,5)))</f>
        <v/>
      </c>
    </row>
    <row r="31" spans="1:6" ht="21" customHeight="1" x14ac:dyDescent="0.2">
      <c r="A31" s="150" t="s">
        <v>49</v>
      </c>
      <c r="B31" s="77"/>
      <c r="C31" s="6" t="str">
        <f>IF($B31="","",IF(VLOOKUP($B31,選手名簿!$A$9:$Q$58,2)="","",VLOOKUP($B31,選手名簿!$A$9:$Q$58,2)))</f>
        <v/>
      </c>
      <c r="D31" s="6" t="str">
        <f>IF($B31="","",IF(VLOOKUP($B31,選手名簿!$A$9:$Q$58,3)="","",VLOOKUP($B31,選手名簿!$A$9:$Q$58,3)))</f>
        <v/>
      </c>
      <c r="E31" s="6" t="str">
        <f>IF($B31="","",IF(VLOOKUP($B31,選手名簿!$A$9:$Q$58,4)="","",VLOOKUP($B31,選手名簿!$A$9:$Q$58,4)))</f>
        <v/>
      </c>
      <c r="F31" s="6" t="str">
        <f>IF($B31="","",IF(VLOOKUP($B31,選手名簿!$A$9:$Q$58,5)="","",VLOOKUP($B31,選手名簿!$A$9:$Q$58,5)))</f>
        <v/>
      </c>
    </row>
    <row r="32" spans="1:6" ht="21" customHeight="1" x14ac:dyDescent="0.2">
      <c r="A32" s="151"/>
      <c r="B32" s="78"/>
      <c r="C32" s="7" t="str">
        <f>IF($B32="","",IF(VLOOKUP($B32,選手名簿!$A$9:$Q$58,2)="","",VLOOKUP($B32,選手名簿!$A$9:$Q$58,2)))</f>
        <v/>
      </c>
      <c r="D32" s="7" t="str">
        <f>IF($B32="","",IF(VLOOKUP($B32,選手名簿!$A$9:$Q$58,3)="","",VLOOKUP($B32,選手名簿!$A$9:$Q$58,3)))</f>
        <v/>
      </c>
      <c r="E32" s="7" t="str">
        <f>IF($B32="","",IF(VLOOKUP($B32,選手名簿!$A$9:$Q$58,4)="","",VLOOKUP($B32,選手名簿!$A$9:$Q$58,4)))</f>
        <v/>
      </c>
      <c r="F32" s="7" t="str">
        <f>IF($B32="","",IF(VLOOKUP($B32,選手名簿!$A$9:$Q$58,5)="","",VLOOKUP($B32,選手名簿!$A$9:$Q$58,5)))</f>
        <v/>
      </c>
    </row>
    <row r="33" spans="1:6" ht="21" customHeight="1" x14ac:dyDescent="0.2">
      <c r="A33" s="150" t="s">
        <v>50</v>
      </c>
      <c r="B33" s="77"/>
      <c r="C33" s="6" t="str">
        <f>IF($B33="","",IF(VLOOKUP($B33,選手名簿!$A$9:$Q$58,2)="","",VLOOKUP($B33,選手名簿!$A$9:$Q$58,2)))</f>
        <v/>
      </c>
      <c r="D33" s="6" t="str">
        <f>IF($B33="","",IF(VLOOKUP($B33,選手名簿!$A$9:$Q$58,3)="","",VLOOKUP($B33,選手名簿!$A$9:$Q$58,3)))</f>
        <v/>
      </c>
      <c r="E33" s="6" t="str">
        <f>IF($B33="","",IF(VLOOKUP($B33,選手名簿!$A$9:$Q$58,4)="","",VLOOKUP($B33,選手名簿!$A$9:$Q$58,4)))</f>
        <v/>
      </c>
      <c r="F33" s="6" t="str">
        <f>IF($B33="","",IF(VLOOKUP($B33,選手名簿!$A$9:$Q$58,5)="","",VLOOKUP($B33,選手名簿!$A$9:$Q$58,5)))</f>
        <v/>
      </c>
    </row>
    <row r="34" spans="1:6" ht="21" customHeight="1" x14ac:dyDescent="0.2">
      <c r="A34" s="151"/>
      <c r="B34" s="78"/>
      <c r="C34" s="7" t="str">
        <f>IF($B34="","",IF(VLOOKUP($B34,選手名簿!$A$9:$Q$58,2)="","",VLOOKUP($B34,選手名簿!$A$9:$Q$58,2)))</f>
        <v/>
      </c>
      <c r="D34" s="7" t="str">
        <f>IF($B34="","",IF(VLOOKUP($B34,選手名簿!$A$9:$Q$58,3)="","",VLOOKUP($B34,選手名簿!$A$9:$Q$58,3)))</f>
        <v/>
      </c>
      <c r="E34" s="7" t="str">
        <f>IF($B34="","",IF(VLOOKUP($B34,選手名簿!$A$9:$Q$58,4)="","",VLOOKUP($B34,選手名簿!$A$9:$Q$58,4)))</f>
        <v/>
      </c>
      <c r="F34" s="7" t="str">
        <f>IF($B34="","",IF(VLOOKUP($B34,選手名簿!$A$9:$Q$58,5)="","",VLOOKUP($B34,選手名簿!$A$9:$Q$58,5)))</f>
        <v/>
      </c>
    </row>
    <row r="38" spans="1:6" x14ac:dyDescent="0.2">
      <c r="B38" t="s">
        <v>26</v>
      </c>
    </row>
    <row r="40" spans="1:6" x14ac:dyDescent="0.2">
      <c r="B40" s="244" t="str">
        <f>選手名簿!M3</f>
        <v>２０２５年４月●日　　</v>
      </c>
      <c r="C40" s="244"/>
    </row>
    <row r="42" spans="1:6" x14ac:dyDescent="0.2">
      <c r="A42" s="114">
        <f>選手名簿!$B$3</f>
        <v>0</v>
      </c>
      <c r="B42" t="s">
        <v>205</v>
      </c>
      <c r="E42" s="139">
        <f>納入一覧表!$E$4</f>
        <v>0</v>
      </c>
      <c r="F42" s="140"/>
    </row>
  </sheetData>
  <sheetProtection algorithmName="SHA-512" hashValue="u1CBQ7Y8CbZ0u3FZvV6OF0+9AqlZS3L8g0KPnHZnB5MEJQ32PZ/whpjYHjzdsxdc+PmYjgFWzEE/IW4H+zfmjg==" saltValue="491fKiNtbaNOMdE1jif+YQ==" spinCount="100000" sheet="1" selectLockedCells="1"/>
  <mergeCells count="20">
    <mergeCell ref="A19:A20"/>
    <mergeCell ref="A21:A22"/>
    <mergeCell ref="A23:A24"/>
    <mergeCell ref="A25:A26"/>
    <mergeCell ref="B40:C40"/>
    <mergeCell ref="A27:A28"/>
    <mergeCell ref="A29:A30"/>
    <mergeCell ref="A31:A32"/>
    <mergeCell ref="A33:A34"/>
    <mergeCell ref="A11:A12"/>
    <mergeCell ref="A13:A14"/>
    <mergeCell ref="A15:A16"/>
    <mergeCell ref="A17:A18"/>
    <mergeCell ref="C9:D9"/>
    <mergeCell ref="A1:B1"/>
    <mergeCell ref="B3:E3"/>
    <mergeCell ref="B5:C5"/>
    <mergeCell ref="A9:A10"/>
    <mergeCell ref="B9:B10"/>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2"/>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47" t="s">
        <v>54</v>
      </c>
      <c r="C5" s="248"/>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32.25" customHeight="1" x14ac:dyDescent="0.2">
      <c r="A11" s="2" t="s">
        <v>20</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6" ht="32.25" customHeight="1" x14ac:dyDescent="0.2">
      <c r="A12" s="2" t="s">
        <v>21</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row>
    <row r="13" spans="1:6" ht="32.25" customHeight="1" x14ac:dyDescent="0.2">
      <c r="A13" s="2" t="s">
        <v>22</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row>
    <row r="14" spans="1:6" ht="32.25" customHeight="1" x14ac:dyDescent="0.2">
      <c r="A14" s="2" t="s">
        <v>23</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row>
    <row r="15" spans="1:6" ht="32.25" customHeight="1" x14ac:dyDescent="0.2">
      <c r="A15" s="2" t="s">
        <v>24</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row>
    <row r="16" spans="1:6" ht="32.25" customHeight="1" x14ac:dyDescent="0.2">
      <c r="A16" s="2" t="s">
        <v>25</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row>
    <row r="17" spans="1:6" ht="32.25" customHeight="1" x14ac:dyDescent="0.2">
      <c r="A17" s="2" t="s">
        <v>28</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row>
    <row r="18" spans="1:6" ht="32.25" customHeight="1" x14ac:dyDescent="0.2">
      <c r="A18" s="2" t="s">
        <v>29</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row>
    <row r="19" spans="1:6" ht="32.25" customHeight="1" x14ac:dyDescent="0.2">
      <c r="A19" s="2" t="s">
        <v>30</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row>
    <row r="20" spans="1:6" ht="32.25" customHeight="1" x14ac:dyDescent="0.2">
      <c r="A20" s="2" t="s">
        <v>32</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row>
    <row r="21" spans="1:6" ht="32.25" customHeight="1" x14ac:dyDescent="0.2">
      <c r="A21" s="2" t="s">
        <v>33</v>
      </c>
      <c r="B21" s="59"/>
      <c r="C21" s="2" t="str">
        <f>IF($B21="","",IF(VLOOKUP($B21,選手名簿!$A$9:$Q$58,2)="","",VLOOKUP($B21,選手名簿!$A$9:$Q$58,2)))</f>
        <v/>
      </c>
      <c r="D21" s="2" t="str">
        <f>IF($B21="","",IF(VLOOKUP($B21,選手名簿!$A$9:$Q$58,3)="","",VLOOKUP($B21,選手名簿!$A$9:$Q$58,3)))</f>
        <v/>
      </c>
      <c r="E21" s="2" t="str">
        <f>IF($B21="","",IF(VLOOKUP($B21,選手名簿!$A$9:$Q$58,4)="","",VLOOKUP($B21,選手名簿!$A$9:$Q$58,4)))</f>
        <v/>
      </c>
      <c r="F21" s="2" t="str">
        <f>IF($B21="","",IF(VLOOKUP($B21,選手名簿!$A$9:$Q$58,5)="","",VLOOKUP($B21,選手名簿!$A$9:$Q$58,5)))</f>
        <v/>
      </c>
    </row>
    <row r="22" spans="1:6" ht="32.25" customHeight="1" x14ac:dyDescent="0.2">
      <c r="A22" s="2" t="s">
        <v>34</v>
      </c>
      <c r="B22" s="59"/>
      <c r="C22" s="2" t="str">
        <f>IF($B22="","",IF(VLOOKUP($B22,選手名簿!$A$9:$Q$58,2)="","",VLOOKUP($B22,選手名簿!$A$9:$Q$58,2)))</f>
        <v/>
      </c>
      <c r="D22" s="2" t="str">
        <f>IF($B22="","",IF(VLOOKUP($B22,選手名簿!$A$9:$Q$58,3)="","",VLOOKUP($B22,選手名簿!$A$9:$Q$58,3)))</f>
        <v/>
      </c>
      <c r="E22" s="2" t="str">
        <f>IF($B22="","",IF(VLOOKUP($B22,選手名簿!$A$9:$Q$58,4)="","",VLOOKUP($B22,選手名簿!$A$9:$Q$58,4)))</f>
        <v/>
      </c>
      <c r="F22" s="2" t="str">
        <f>IF($B22="","",IF(VLOOKUP($B22,選手名簿!$A$9:$Q$58,5)="","",VLOOKUP($B22,選手名簿!$A$9:$Q$58,5)))</f>
        <v/>
      </c>
    </row>
    <row r="23" spans="1:6" ht="32.25" customHeight="1" x14ac:dyDescent="0.2">
      <c r="A23" s="2" t="s">
        <v>35</v>
      </c>
      <c r="B23" s="59"/>
      <c r="C23" s="2" t="str">
        <f>IF($B23="","",IF(VLOOKUP($B23,選手名簿!$A$9:$Q$58,2)="","",VLOOKUP($B23,選手名簿!$A$9:$Q$58,2)))</f>
        <v/>
      </c>
      <c r="D23" s="2" t="str">
        <f>IF($B23="","",IF(VLOOKUP($B23,選手名簿!$A$9:$Q$58,3)="","",VLOOKUP($B23,選手名簿!$A$9:$Q$58,3)))</f>
        <v/>
      </c>
      <c r="E23" s="2" t="str">
        <f>IF($B23="","",IF(VLOOKUP($B23,選手名簿!$A$9:$Q$58,4)="","",VLOOKUP($B23,選手名簿!$A$9:$Q$58,4)))</f>
        <v/>
      </c>
      <c r="F23" s="2" t="str">
        <f>IF($B23="","",IF(VLOOKUP($B23,選手名簿!$A$9:$Q$58,5)="","",VLOOKUP($B23,選手名簿!$A$9:$Q$58,5)))</f>
        <v/>
      </c>
    </row>
    <row r="24" spans="1:6" ht="32.25" customHeight="1" x14ac:dyDescent="0.2">
      <c r="A24" s="2" t="s">
        <v>36</v>
      </c>
      <c r="B24" s="59"/>
      <c r="C24" s="2" t="str">
        <f>IF($B24="","",IF(VLOOKUP($B24,選手名簿!$A$9:$Q$58,2)="","",VLOOKUP($B24,選手名簿!$A$9:$Q$58,2)))</f>
        <v/>
      </c>
      <c r="D24" s="2" t="str">
        <f>IF($B24="","",IF(VLOOKUP($B24,選手名簿!$A$9:$Q$58,3)="","",VLOOKUP($B24,選手名簿!$A$9:$Q$58,3)))</f>
        <v/>
      </c>
      <c r="E24" s="2" t="str">
        <f>IF($B24="","",IF(VLOOKUP($B24,選手名簿!$A$9:$Q$58,4)="","",VLOOKUP($B24,選手名簿!$A$9:$Q$58,4)))</f>
        <v/>
      </c>
      <c r="F24" s="2" t="str">
        <f>IF($B24="","",IF(VLOOKUP($B24,選手名簿!$A$9:$Q$58,5)="","",VLOOKUP($B24,選手名簿!$A$9:$Q$58,5)))</f>
        <v/>
      </c>
    </row>
    <row r="25" spans="1:6" ht="32.25" customHeight="1" x14ac:dyDescent="0.2">
      <c r="A25" s="2" t="s">
        <v>37</v>
      </c>
      <c r="B25" s="59"/>
      <c r="C25" s="2" t="str">
        <f>IF($B25="","",IF(VLOOKUP($B25,選手名簿!$A$9:$Q$58,2)="","",VLOOKUP($B25,選手名簿!$A$9:$Q$58,2)))</f>
        <v/>
      </c>
      <c r="D25" s="2" t="str">
        <f>IF($B25="","",IF(VLOOKUP($B25,選手名簿!$A$9:$Q$58,3)="","",VLOOKUP($B25,選手名簿!$A$9:$Q$58,3)))</f>
        <v/>
      </c>
      <c r="E25" s="2" t="str">
        <f>IF($B25="","",IF(VLOOKUP($B25,選手名簿!$A$9:$Q$58,4)="","",VLOOKUP($B25,選手名簿!$A$9:$Q$58,4)))</f>
        <v/>
      </c>
      <c r="F25" s="2" t="str">
        <f>IF($B25="","",IF(VLOOKUP($B25,選手名簿!$A$9:$Q$58,5)="","",VLOOKUP($B25,選手名簿!$A$9:$Q$58,5)))</f>
        <v/>
      </c>
    </row>
    <row r="26" spans="1:6" ht="32.25" customHeight="1" x14ac:dyDescent="0.2">
      <c r="A26" s="2" t="s">
        <v>38</v>
      </c>
      <c r="B26" s="59"/>
      <c r="C26" s="2" t="str">
        <f>IF($B26="","",IF(VLOOKUP($B26,選手名簿!$A$9:$Q$58,2)="","",VLOOKUP($B26,選手名簿!$A$9:$Q$58,2)))</f>
        <v/>
      </c>
      <c r="D26" s="2" t="str">
        <f>IF($B26="","",IF(VLOOKUP($B26,選手名簿!$A$9:$Q$58,3)="","",VLOOKUP($B26,選手名簿!$A$9:$Q$58,3)))</f>
        <v/>
      </c>
      <c r="E26" s="2" t="str">
        <f>IF($B26="","",IF(VLOOKUP($B26,選手名簿!$A$9:$Q$58,4)="","",VLOOKUP($B26,選手名簿!$A$9:$Q$58,4)))</f>
        <v/>
      </c>
      <c r="F26" s="2" t="str">
        <f>IF($B26="","",IF(VLOOKUP($B26,選手名簿!$A$9:$Q$58,5)="","",VLOOKUP($B26,選手名簿!$A$9:$Q$58,5)))</f>
        <v/>
      </c>
    </row>
    <row r="30" spans="1:6" x14ac:dyDescent="0.2">
      <c r="B30" t="s">
        <v>26</v>
      </c>
    </row>
    <row r="32" spans="1:6" x14ac:dyDescent="0.2">
      <c r="B32" s="244" t="str">
        <f>選手名簿!M3</f>
        <v>２０２５年４月●日　　</v>
      </c>
      <c r="C32" s="244"/>
    </row>
    <row r="34" spans="1:6" x14ac:dyDescent="0.2">
      <c r="A34" s="114">
        <f>選手名簿!$B$3</f>
        <v>0</v>
      </c>
      <c r="B34" t="s">
        <v>205</v>
      </c>
      <c r="E34" s="139">
        <f>納入一覧表!$E$4</f>
        <v>0</v>
      </c>
      <c r="F34" s="140"/>
    </row>
  </sheetData>
  <sheetProtection algorithmName="SHA-512" hashValue="wJvzKnzCUnJlrxkX+8KC8kDd4DK1YYVP/TQtuz7gbQNaFTD0DaokOYVdub1rE9ey/VT+4ensYSAmF3/4wOfrag==" saltValue="7fep7xkkKUL4mVqNpeboRg=="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2"/>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47" t="s">
        <v>56</v>
      </c>
      <c r="C5" s="248"/>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21" customHeight="1" x14ac:dyDescent="0.2">
      <c r="A11" s="150" t="s">
        <v>39</v>
      </c>
      <c r="B11" s="77"/>
      <c r="C11" s="6" t="str">
        <f>IF($B11="","",IF(VLOOKUP($B11,選手名簿!$A$9:$Q$58,2)="","",VLOOKUP($B11,選手名簿!$A$9:$Q$58,2)))</f>
        <v/>
      </c>
      <c r="D11" s="6" t="str">
        <f>IF($B11="","",IF(VLOOKUP($B11,選手名簿!$A$9:$Q$58,3)="","",VLOOKUP($B11,選手名簿!$A$9:$Q$58,3)))</f>
        <v/>
      </c>
      <c r="E11" s="6" t="str">
        <f>IF($B11="","",IF(VLOOKUP($B11,選手名簿!$A$9:$Q$58,4)="","",VLOOKUP($B11,選手名簿!$A$9:$Q$58,4)))</f>
        <v/>
      </c>
      <c r="F11" s="6" t="str">
        <f>IF($B11="","",IF(VLOOKUP($B11,選手名簿!$A$9:$Q$58,5)="","",VLOOKUP($B11,選手名簿!$A$9:$Q$58,5)))</f>
        <v/>
      </c>
    </row>
    <row r="12" spans="1:6" ht="21" customHeight="1" x14ac:dyDescent="0.2">
      <c r="A12" s="151"/>
      <c r="B12" s="78"/>
      <c r="C12" s="7" t="str">
        <f>IF($B12="","",IF(VLOOKUP($B12,選手名簿!$A$9:$Q$58,2)="","",VLOOKUP($B12,選手名簿!$A$9:$Q$58,2)))</f>
        <v/>
      </c>
      <c r="D12" s="7" t="str">
        <f>IF($B12="","",IF(VLOOKUP($B12,選手名簿!$A$9:$Q$58,3)="","",VLOOKUP($B12,選手名簿!$A$9:$Q$58,3)))</f>
        <v/>
      </c>
      <c r="E12" s="7" t="str">
        <f>IF($B12="","",IF(VLOOKUP($B12,選手名簿!$A$9:$Q$58,4)="","",VLOOKUP($B12,選手名簿!$A$9:$Q$58,4)))</f>
        <v/>
      </c>
      <c r="F12" s="7" t="str">
        <f>IF($B12="","",IF(VLOOKUP($B12,選手名簿!$A$9:$Q$58,5)="","",VLOOKUP($B12,選手名簿!$A$9:$Q$58,5)))</f>
        <v/>
      </c>
    </row>
    <row r="13" spans="1:6" ht="21" customHeight="1" x14ac:dyDescent="0.2">
      <c r="A13" s="150" t="s">
        <v>40</v>
      </c>
      <c r="B13" s="77"/>
      <c r="C13" s="6" t="str">
        <f>IF($B13="","",IF(VLOOKUP($B13,選手名簿!$A$9:$Q$58,2)="","",VLOOKUP($B13,選手名簿!$A$9:$Q$58,2)))</f>
        <v/>
      </c>
      <c r="D13" s="6" t="str">
        <f>IF($B13="","",IF(VLOOKUP($B13,選手名簿!$A$9:$Q$58,3)="","",VLOOKUP($B13,選手名簿!$A$9:$Q$58,3)))</f>
        <v/>
      </c>
      <c r="E13" s="6" t="str">
        <f>IF($B13="","",IF(VLOOKUP($B13,選手名簿!$A$9:$Q$58,4)="","",VLOOKUP($B13,選手名簿!$A$9:$Q$58,4)))</f>
        <v/>
      </c>
      <c r="F13" s="6" t="str">
        <f>IF($B13="","",IF(VLOOKUP($B13,選手名簿!$A$9:$Q$58,5)="","",VLOOKUP($B13,選手名簿!$A$9:$Q$58,5)))</f>
        <v/>
      </c>
    </row>
    <row r="14" spans="1:6" ht="21" customHeight="1" x14ac:dyDescent="0.2">
      <c r="A14" s="151"/>
      <c r="B14" s="78"/>
      <c r="C14" s="7" t="str">
        <f>IF($B14="","",IF(VLOOKUP($B14,選手名簿!$A$9:$Q$58,2)="","",VLOOKUP($B14,選手名簿!$A$9:$Q$58,2)))</f>
        <v/>
      </c>
      <c r="D14" s="7" t="str">
        <f>IF($B14="","",IF(VLOOKUP($B14,選手名簿!$A$9:$Q$58,3)="","",VLOOKUP($B14,選手名簿!$A$9:$Q$58,3)))</f>
        <v/>
      </c>
      <c r="E14" s="7" t="str">
        <f>IF($B14="","",IF(VLOOKUP($B14,選手名簿!$A$9:$Q$58,4)="","",VLOOKUP($B14,選手名簿!$A$9:$Q$58,4)))</f>
        <v/>
      </c>
      <c r="F14" s="7" t="str">
        <f>IF($B14="","",IF(VLOOKUP($B14,選手名簿!$A$9:$Q$58,5)="","",VLOOKUP($B14,選手名簿!$A$9:$Q$58,5)))</f>
        <v/>
      </c>
    </row>
    <row r="15" spans="1:6" ht="21" customHeight="1" x14ac:dyDescent="0.2">
      <c r="A15" s="150" t="s">
        <v>41</v>
      </c>
      <c r="B15" s="77"/>
      <c r="C15" s="6" t="str">
        <f>IF($B15="","",IF(VLOOKUP($B15,選手名簿!$A$9:$Q$58,2)="","",VLOOKUP($B15,選手名簿!$A$9:$Q$58,2)))</f>
        <v/>
      </c>
      <c r="D15" s="6" t="str">
        <f>IF($B15="","",IF(VLOOKUP($B15,選手名簿!$A$9:$Q$58,3)="","",VLOOKUP($B15,選手名簿!$A$9:$Q$58,3)))</f>
        <v/>
      </c>
      <c r="E15" s="6" t="str">
        <f>IF($B15="","",IF(VLOOKUP($B15,選手名簿!$A$9:$Q$58,4)="","",VLOOKUP($B15,選手名簿!$A$9:$Q$58,4)))</f>
        <v/>
      </c>
      <c r="F15" s="6" t="str">
        <f>IF($B15="","",IF(VLOOKUP($B15,選手名簿!$A$9:$Q$58,5)="","",VLOOKUP($B15,選手名簿!$A$9:$Q$58,5)))</f>
        <v/>
      </c>
    </row>
    <row r="16" spans="1:6" ht="21" customHeight="1" x14ac:dyDescent="0.2">
      <c r="A16" s="151"/>
      <c r="B16" s="78"/>
      <c r="C16" s="7" t="str">
        <f>IF($B16="","",IF(VLOOKUP($B16,選手名簿!$A$9:$Q$58,2)="","",VLOOKUP($B16,選手名簿!$A$9:$Q$58,2)))</f>
        <v/>
      </c>
      <c r="D16" s="7" t="str">
        <f>IF($B16="","",IF(VLOOKUP($B16,選手名簿!$A$9:$Q$58,3)="","",VLOOKUP($B16,選手名簿!$A$9:$Q$58,3)))</f>
        <v/>
      </c>
      <c r="E16" s="7" t="str">
        <f>IF($B16="","",IF(VLOOKUP($B16,選手名簿!$A$9:$Q$58,4)="","",VLOOKUP($B16,選手名簿!$A$9:$Q$58,4)))</f>
        <v/>
      </c>
      <c r="F16" s="7" t="str">
        <f>IF($B16="","",IF(VLOOKUP($B16,選手名簿!$A$9:$Q$58,5)="","",VLOOKUP($B16,選手名簿!$A$9:$Q$58,5)))</f>
        <v/>
      </c>
    </row>
    <row r="17" spans="1:6" ht="21" customHeight="1" x14ac:dyDescent="0.2">
      <c r="A17" s="150" t="s">
        <v>42</v>
      </c>
      <c r="B17" s="77"/>
      <c r="C17" s="6" t="str">
        <f>IF($B17="","",IF(VLOOKUP($B17,選手名簿!$A$9:$Q$58,2)="","",VLOOKUP($B17,選手名簿!$A$9:$Q$58,2)))</f>
        <v/>
      </c>
      <c r="D17" s="6" t="str">
        <f>IF($B17="","",IF(VLOOKUP($B17,選手名簿!$A$9:$Q$58,3)="","",VLOOKUP($B17,選手名簿!$A$9:$Q$58,3)))</f>
        <v/>
      </c>
      <c r="E17" s="6" t="str">
        <f>IF($B17="","",IF(VLOOKUP($B17,選手名簿!$A$9:$Q$58,4)="","",VLOOKUP($B17,選手名簿!$A$9:$Q$58,4)))</f>
        <v/>
      </c>
      <c r="F17" s="6" t="str">
        <f>IF($B17="","",IF(VLOOKUP($B17,選手名簿!$A$9:$Q$58,5)="","",VLOOKUP($B17,選手名簿!$A$9:$Q$58,5)))</f>
        <v/>
      </c>
    </row>
    <row r="18" spans="1:6" ht="21" customHeight="1" x14ac:dyDescent="0.2">
      <c r="A18" s="151"/>
      <c r="B18" s="78"/>
      <c r="C18" s="7" t="str">
        <f>IF($B18="","",IF(VLOOKUP($B18,選手名簿!$A$9:$Q$58,2)="","",VLOOKUP($B18,選手名簿!$A$9:$Q$58,2)))</f>
        <v/>
      </c>
      <c r="D18" s="7" t="str">
        <f>IF($B18="","",IF(VLOOKUP($B18,選手名簿!$A$9:$Q$58,3)="","",VLOOKUP($B18,選手名簿!$A$9:$Q$58,3)))</f>
        <v/>
      </c>
      <c r="E18" s="7" t="str">
        <f>IF($B18="","",IF(VLOOKUP($B18,選手名簿!$A$9:$Q$58,4)="","",VLOOKUP($B18,選手名簿!$A$9:$Q$58,4)))</f>
        <v/>
      </c>
      <c r="F18" s="7" t="str">
        <f>IF($B18="","",IF(VLOOKUP($B18,選手名簿!$A$9:$Q$58,5)="","",VLOOKUP($B18,選手名簿!$A$9:$Q$58,5)))</f>
        <v/>
      </c>
    </row>
    <row r="19" spans="1:6" ht="21" customHeight="1" x14ac:dyDescent="0.2">
      <c r="A19" s="150" t="s">
        <v>43</v>
      </c>
      <c r="B19" s="77"/>
      <c r="C19" s="6" t="str">
        <f>IF($B19="","",IF(VLOOKUP($B19,選手名簿!$A$9:$Q$58,2)="","",VLOOKUP($B19,選手名簿!$A$9:$Q$58,2)))</f>
        <v/>
      </c>
      <c r="D19" s="6" t="str">
        <f>IF($B19="","",IF(VLOOKUP($B19,選手名簿!$A$9:$Q$58,3)="","",VLOOKUP($B19,選手名簿!$A$9:$Q$58,3)))</f>
        <v/>
      </c>
      <c r="E19" s="6" t="str">
        <f>IF($B19="","",IF(VLOOKUP($B19,選手名簿!$A$9:$Q$58,4)="","",VLOOKUP($B19,選手名簿!$A$9:$Q$58,4)))</f>
        <v/>
      </c>
      <c r="F19" s="6" t="str">
        <f>IF($B19="","",IF(VLOOKUP($B19,選手名簿!$A$9:$Q$58,5)="","",VLOOKUP($B19,選手名簿!$A$9:$Q$58,5)))</f>
        <v/>
      </c>
    </row>
    <row r="20" spans="1:6" ht="21" customHeight="1" x14ac:dyDescent="0.2">
      <c r="A20" s="151"/>
      <c r="B20" s="78"/>
      <c r="C20" s="7" t="str">
        <f>IF($B20="","",IF(VLOOKUP($B20,選手名簿!$A$9:$Q$58,2)="","",VLOOKUP($B20,選手名簿!$A$9:$Q$58,2)))</f>
        <v/>
      </c>
      <c r="D20" s="7" t="str">
        <f>IF($B20="","",IF(VLOOKUP($B20,選手名簿!$A$9:$Q$58,3)="","",VLOOKUP($B20,選手名簿!$A$9:$Q$58,3)))</f>
        <v/>
      </c>
      <c r="E20" s="7" t="str">
        <f>IF($B20="","",IF(VLOOKUP($B20,選手名簿!$A$9:$Q$58,4)="","",VLOOKUP($B20,選手名簿!$A$9:$Q$58,4)))</f>
        <v/>
      </c>
      <c r="F20" s="7" t="str">
        <f>IF($B20="","",IF(VLOOKUP($B20,選手名簿!$A$9:$Q$58,5)="","",VLOOKUP($B20,選手名簿!$A$9:$Q$58,5)))</f>
        <v/>
      </c>
    </row>
    <row r="21" spans="1:6" ht="21" customHeight="1" x14ac:dyDescent="0.2">
      <c r="A21" s="150" t="s">
        <v>44</v>
      </c>
      <c r="B21" s="77"/>
      <c r="C21" s="6" t="str">
        <f>IF($B21="","",IF(VLOOKUP($B21,選手名簿!$A$9:$Q$58,2)="","",VLOOKUP($B21,選手名簿!$A$9:$Q$58,2)))</f>
        <v/>
      </c>
      <c r="D21" s="6" t="str">
        <f>IF($B21="","",IF(VLOOKUP($B21,選手名簿!$A$9:$Q$58,3)="","",VLOOKUP($B21,選手名簿!$A$9:$Q$58,3)))</f>
        <v/>
      </c>
      <c r="E21" s="6" t="str">
        <f>IF($B21="","",IF(VLOOKUP($B21,選手名簿!$A$9:$Q$58,4)="","",VLOOKUP($B21,選手名簿!$A$9:$Q$58,4)))</f>
        <v/>
      </c>
      <c r="F21" s="6" t="str">
        <f>IF($B21="","",IF(VLOOKUP($B21,選手名簿!$A$9:$Q$58,5)="","",VLOOKUP($B21,選手名簿!$A$9:$Q$58,5)))</f>
        <v/>
      </c>
    </row>
    <row r="22" spans="1:6" ht="21" customHeight="1" x14ac:dyDescent="0.2">
      <c r="A22" s="151"/>
      <c r="B22" s="78"/>
      <c r="C22" s="7" t="str">
        <f>IF($B22="","",IF(VLOOKUP($B22,選手名簿!$A$9:$Q$58,2)="","",VLOOKUP($B22,選手名簿!$A$9:$Q$58,2)))</f>
        <v/>
      </c>
      <c r="D22" s="7" t="str">
        <f>IF($B22="","",IF(VLOOKUP($B22,選手名簿!$A$9:$Q$58,3)="","",VLOOKUP($B22,選手名簿!$A$9:$Q$58,3)))</f>
        <v/>
      </c>
      <c r="E22" s="7" t="str">
        <f>IF($B22="","",IF(VLOOKUP($B22,選手名簿!$A$9:$Q$58,4)="","",VLOOKUP($B22,選手名簿!$A$9:$Q$58,4)))</f>
        <v/>
      </c>
      <c r="F22" s="7" t="str">
        <f>IF($B22="","",IF(VLOOKUP($B22,選手名簿!$A$9:$Q$58,5)="","",VLOOKUP($B22,選手名簿!$A$9:$Q$58,5)))</f>
        <v/>
      </c>
    </row>
    <row r="23" spans="1:6" ht="21" customHeight="1" x14ac:dyDescent="0.2">
      <c r="A23" s="150" t="s">
        <v>45</v>
      </c>
      <c r="B23" s="77"/>
      <c r="C23" s="6" t="str">
        <f>IF($B23="","",IF(VLOOKUP($B23,選手名簿!$A$9:$Q$58,2)="","",VLOOKUP($B23,選手名簿!$A$9:$Q$58,2)))</f>
        <v/>
      </c>
      <c r="D23" s="6" t="str">
        <f>IF($B23="","",IF(VLOOKUP($B23,選手名簿!$A$9:$Q$58,3)="","",VLOOKUP($B23,選手名簿!$A$9:$Q$58,3)))</f>
        <v/>
      </c>
      <c r="E23" s="6" t="str">
        <f>IF($B23="","",IF(VLOOKUP($B23,選手名簿!$A$9:$Q$58,4)="","",VLOOKUP($B23,選手名簿!$A$9:$Q$58,4)))</f>
        <v/>
      </c>
      <c r="F23" s="6" t="str">
        <f>IF($B23="","",IF(VLOOKUP($B23,選手名簿!$A$9:$Q$58,5)="","",VLOOKUP($B23,選手名簿!$A$9:$Q$58,5)))</f>
        <v/>
      </c>
    </row>
    <row r="24" spans="1:6" ht="21" customHeight="1" x14ac:dyDescent="0.2">
      <c r="A24" s="151"/>
      <c r="B24" s="78"/>
      <c r="C24" s="7" t="str">
        <f>IF($B24="","",IF(VLOOKUP($B24,選手名簿!$A$9:$Q$58,2)="","",VLOOKUP($B24,選手名簿!$A$9:$Q$58,2)))</f>
        <v/>
      </c>
      <c r="D24" s="7" t="str">
        <f>IF($B24="","",IF(VLOOKUP($B24,選手名簿!$A$9:$Q$58,3)="","",VLOOKUP($B24,選手名簿!$A$9:$Q$58,3)))</f>
        <v/>
      </c>
      <c r="E24" s="7" t="str">
        <f>IF($B24="","",IF(VLOOKUP($B24,選手名簿!$A$9:$Q$58,4)="","",VLOOKUP($B24,選手名簿!$A$9:$Q$58,4)))</f>
        <v/>
      </c>
      <c r="F24" s="7" t="str">
        <f>IF($B24="","",IF(VLOOKUP($B24,選手名簿!$A$9:$Q$58,5)="","",VLOOKUP($B24,選手名簿!$A$9:$Q$58,5)))</f>
        <v/>
      </c>
    </row>
    <row r="25" spans="1:6" ht="21" customHeight="1" x14ac:dyDescent="0.2">
      <c r="A25" s="150" t="s">
        <v>46</v>
      </c>
      <c r="B25" s="77"/>
      <c r="C25" s="6" t="str">
        <f>IF($B25="","",IF(VLOOKUP($B25,選手名簿!$A$9:$Q$58,2)="","",VLOOKUP($B25,選手名簿!$A$9:$Q$58,2)))</f>
        <v/>
      </c>
      <c r="D25" s="6" t="str">
        <f>IF($B25="","",IF(VLOOKUP($B25,選手名簿!$A$9:$Q$58,3)="","",VLOOKUP($B25,選手名簿!$A$9:$Q$58,3)))</f>
        <v/>
      </c>
      <c r="E25" s="6" t="str">
        <f>IF($B25="","",IF(VLOOKUP($B25,選手名簿!$A$9:$Q$58,4)="","",VLOOKUP($B25,選手名簿!$A$9:$Q$58,4)))</f>
        <v/>
      </c>
      <c r="F25" s="6" t="str">
        <f>IF($B25="","",IF(VLOOKUP($B25,選手名簿!$A$9:$Q$58,5)="","",VLOOKUP($B25,選手名簿!$A$9:$Q$58,5)))</f>
        <v/>
      </c>
    </row>
    <row r="26" spans="1:6" ht="21" customHeight="1" x14ac:dyDescent="0.2">
      <c r="A26" s="151"/>
      <c r="B26" s="78"/>
      <c r="C26" s="7" t="str">
        <f>IF($B26="","",IF(VLOOKUP($B26,選手名簿!$A$9:$Q$58,2)="","",VLOOKUP($B26,選手名簿!$A$9:$Q$58,2)))</f>
        <v/>
      </c>
      <c r="D26" s="7" t="str">
        <f>IF($B26="","",IF(VLOOKUP($B26,選手名簿!$A$9:$Q$58,3)="","",VLOOKUP($B26,選手名簿!$A$9:$Q$58,3)))</f>
        <v/>
      </c>
      <c r="E26" s="7" t="str">
        <f>IF($B26="","",IF(VLOOKUP($B26,選手名簿!$A$9:$Q$58,4)="","",VLOOKUP($B26,選手名簿!$A$9:$Q$58,4)))</f>
        <v/>
      </c>
      <c r="F26" s="7" t="str">
        <f>IF($B26="","",IF(VLOOKUP($B26,選手名簿!$A$9:$Q$58,5)="","",VLOOKUP($B26,選手名簿!$A$9:$Q$58,5)))</f>
        <v/>
      </c>
    </row>
    <row r="27" spans="1:6" ht="21" customHeight="1" x14ac:dyDescent="0.2">
      <c r="A27" s="150" t="s">
        <v>47</v>
      </c>
      <c r="B27" s="77"/>
      <c r="C27" s="6" t="str">
        <f>IF($B27="","",IF(VLOOKUP($B27,選手名簿!$A$9:$Q$58,2)="","",VLOOKUP($B27,選手名簿!$A$9:$Q$58,2)))</f>
        <v/>
      </c>
      <c r="D27" s="6" t="str">
        <f>IF($B27="","",IF(VLOOKUP($B27,選手名簿!$A$9:$Q$58,3)="","",VLOOKUP($B27,選手名簿!$A$9:$Q$58,3)))</f>
        <v/>
      </c>
      <c r="E27" s="6" t="str">
        <f>IF($B27="","",IF(VLOOKUP($B27,選手名簿!$A$9:$Q$58,4)="","",VLOOKUP($B27,選手名簿!$A$9:$Q$58,4)))</f>
        <v/>
      </c>
      <c r="F27" s="6" t="str">
        <f>IF($B27="","",IF(VLOOKUP($B27,選手名簿!$A$9:$Q$58,5)="","",VLOOKUP($B27,選手名簿!$A$9:$Q$58,5)))</f>
        <v/>
      </c>
    </row>
    <row r="28" spans="1:6" ht="21" customHeight="1" x14ac:dyDescent="0.2">
      <c r="A28" s="151"/>
      <c r="B28" s="78"/>
      <c r="C28" s="7" t="str">
        <f>IF($B28="","",IF(VLOOKUP($B28,選手名簿!$A$9:$Q$58,2)="","",VLOOKUP($B28,選手名簿!$A$9:$Q$58,2)))</f>
        <v/>
      </c>
      <c r="D28" s="7" t="str">
        <f>IF($B28="","",IF(VLOOKUP($B28,選手名簿!$A$9:$Q$58,3)="","",VLOOKUP($B28,選手名簿!$A$9:$Q$58,3)))</f>
        <v/>
      </c>
      <c r="E28" s="7" t="str">
        <f>IF($B28="","",IF(VLOOKUP($B28,選手名簿!$A$9:$Q$58,4)="","",VLOOKUP($B28,選手名簿!$A$9:$Q$58,4)))</f>
        <v/>
      </c>
      <c r="F28" s="7" t="str">
        <f>IF($B28="","",IF(VLOOKUP($B28,選手名簿!$A$9:$Q$58,5)="","",VLOOKUP($B28,選手名簿!$A$9:$Q$58,5)))</f>
        <v/>
      </c>
    </row>
    <row r="29" spans="1:6" ht="21" customHeight="1" x14ac:dyDescent="0.2">
      <c r="A29" s="150" t="s">
        <v>48</v>
      </c>
      <c r="B29" s="77"/>
      <c r="C29" s="6" t="str">
        <f>IF($B29="","",IF(VLOOKUP($B29,選手名簿!$A$9:$Q$58,2)="","",VLOOKUP($B29,選手名簿!$A$9:$Q$58,2)))</f>
        <v/>
      </c>
      <c r="D29" s="6" t="str">
        <f>IF($B29="","",IF(VLOOKUP($B29,選手名簿!$A$9:$Q$58,3)="","",VLOOKUP($B29,選手名簿!$A$9:$Q$58,3)))</f>
        <v/>
      </c>
      <c r="E29" s="6" t="str">
        <f>IF($B29="","",IF(VLOOKUP($B29,選手名簿!$A$9:$Q$58,4)="","",VLOOKUP($B29,選手名簿!$A$9:$Q$58,4)))</f>
        <v/>
      </c>
      <c r="F29" s="6" t="str">
        <f>IF($B29="","",IF(VLOOKUP($B29,選手名簿!$A$9:$Q$58,5)="","",VLOOKUP($B29,選手名簿!$A$9:$Q$58,5)))</f>
        <v/>
      </c>
    </row>
    <row r="30" spans="1:6" ht="21" customHeight="1" x14ac:dyDescent="0.2">
      <c r="A30" s="151"/>
      <c r="B30" s="78"/>
      <c r="C30" s="7" t="str">
        <f>IF($B30="","",IF(VLOOKUP($B30,選手名簿!$A$9:$Q$58,2)="","",VLOOKUP($B30,選手名簿!$A$9:$Q$58,2)))</f>
        <v/>
      </c>
      <c r="D30" s="7" t="str">
        <f>IF($B30="","",IF(VLOOKUP($B30,選手名簿!$A$9:$Q$58,3)="","",VLOOKUP($B30,選手名簿!$A$9:$Q$58,3)))</f>
        <v/>
      </c>
      <c r="E30" s="7" t="str">
        <f>IF($B30="","",IF(VLOOKUP($B30,選手名簿!$A$9:$Q$58,4)="","",VLOOKUP($B30,選手名簿!$A$9:$Q$58,4)))</f>
        <v/>
      </c>
      <c r="F30" s="7" t="str">
        <f>IF($B30="","",IF(VLOOKUP($B30,選手名簿!$A$9:$Q$58,5)="","",VLOOKUP($B30,選手名簿!$A$9:$Q$58,5)))</f>
        <v/>
      </c>
    </row>
    <row r="31" spans="1:6" ht="21" customHeight="1" x14ac:dyDescent="0.2">
      <c r="A31" s="150" t="s">
        <v>49</v>
      </c>
      <c r="B31" s="77"/>
      <c r="C31" s="6" t="str">
        <f>IF($B31="","",IF(VLOOKUP($B31,選手名簿!$A$9:$Q$58,2)="","",VLOOKUP($B31,選手名簿!$A$9:$Q$58,2)))</f>
        <v/>
      </c>
      <c r="D31" s="6" t="str">
        <f>IF($B31="","",IF(VLOOKUP($B31,選手名簿!$A$9:$Q$58,3)="","",VLOOKUP($B31,選手名簿!$A$9:$Q$58,3)))</f>
        <v/>
      </c>
      <c r="E31" s="6" t="str">
        <f>IF($B31="","",IF(VLOOKUP($B31,選手名簿!$A$9:$Q$58,4)="","",VLOOKUP($B31,選手名簿!$A$9:$Q$58,4)))</f>
        <v/>
      </c>
      <c r="F31" s="6" t="str">
        <f>IF($B31="","",IF(VLOOKUP($B31,選手名簿!$A$9:$Q$58,5)="","",VLOOKUP($B31,選手名簿!$A$9:$Q$58,5)))</f>
        <v/>
      </c>
    </row>
    <row r="32" spans="1:6" ht="21" customHeight="1" x14ac:dyDescent="0.2">
      <c r="A32" s="151"/>
      <c r="B32" s="78"/>
      <c r="C32" s="7" t="str">
        <f>IF($B32="","",IF(VLOOKUP($B32,選手名簿!$A$9:$Q$58,2)="","",VLOOKUP($B32,選手名簿!$A$9:$Q$58,2)))</f>
        <v/>
      </c>
      <c r="D32" s="7" t="str">
        <f>IF($B32="","",IF(VLOOKUP($B32,選手名簿!$A$9:$Q$58,3)="","",VLOOKUP($B32,選手名簿!$A$9:$Q$58,3)))</f>
        <v/>
      </c>
      <c r="E32" s="7" t="str">
        <f>IF($B32="","",IF(VLOOKUP($B32,選手名簿!$A$9:$Q$58,4)="","",VLOOKUP($B32,選手名簿!$A$9:$Q$58,4)))</f>
        <v/>
      </c>
      <c r="F32" s="7" t="str">
        <f>IF($B32="","",IF(VLOOKUP($B32,選手名簿!$A$9:$Q$58,5)="","",VLOOKUP($B32,選手名簿!$A$9:$Q$58,5)))</f>
        <v/>
      </c>
    </row>
    <row r="33" spans="1:6" ht="21" customHeight="1" x14ac:dyDescent="0.2">
      <c r="A33" s="150" t="s">
        <v>50</v>
      </c>
      <c r="B33" s="77"/>
      <c r="C33" s="6" t="str">
        <f>IF($B33="","",IF(VLOOKUP($B33,選手名簿!$A$9:$Q$58,2)="","",VLOOKUP($B33,選手名簿!$A$9:$Q$58,2)))</f>
        <v/>
      </c>
      <c r="D33" s="6" t="str">
        <f>IF($B33="","",IF(VLOOKUP($B33,選手名簿!$A$9:$Q$58,3)="","",VLOOKUP($B33,選手名簿!$A$9:$Q$58,3)))</f>
        <v/>
      </c>
      <c r="E33" s="6" t="str">
        <f>IF($B33="","",IF(VLOOKUP($B33,選手名簿!$A$9:$Q$58,4)="","",VLOOKUP($B33,選手名簿!$A$9:$Q$58,4)))</f>
        <v/>
      </c>
      <c r="F33" s="6" t="str">
        <f>IF($B33="","",IF(VLOOKUP($B33,選手名簿!$A$9:$Q$58,5)="","",VLOOKUP($B33,選手名簿!$A$9:$Q$58,5)))</f>
        <v/>
      </c>
    </row>
    <row r="34" spans="1:6" ht="21" customHeight="1" x14ac:dyDescent="0.2">
      <c r="A34" s="151"/>
      <c r="B34" s="78"/>
      <c r="C34" s="7" t="str">
        <f>IF($B34="","",IF(VLOOKUP($B34,選手名簿!$A$9:$Q$58,2)="","",VLOOKUP($B34,選手名簿!$A$9:$Q$58,2)))</f>
        <v/>
      </c>
      <c r="D34" s="7" t="str">
        <f>IF($B34="","",IF(VLOOKUP($B34,選手名簿!$A$9:$Q$58,3)="","",VLOOKUP($B34,選手名簿!$A$9:$Q$58,3)))</f>
        <v/>
      </c>
      <c r="E34" s="7" t="str">
        <f>IF($B34="","",IF(VLOOKUP($B34,選手名簿!$A$9:$Q$58,4)="","",VLOOKUP($B34,選手名簿!$A$9:$Q$58,4)))</f>
        <v/>
      </c>
      <c r="F34" s="7" t="str">
        <f>IF($B34="","",IF(VLOOKUP($B34,選手名簿!$A$9:$Q$58,5)="","",VLOOKUP($B34,選手名簿!$A$9:$Q$58,5)))</f>
        <v/>
      </c>
    </row>
    <row r="38" spans="1:6" x14ac:dyDescent="0.2">
      <c r="B38" t="s">
        <v>26</v>
      </c>
    </row>
    <row r="40" spans="1:6" x14ac:dyDescent="0.2">
      <c r="B40" s="244" t="str">
        <f>選手名簿!M3</f>
        <v>２０２５年４月●日　　</v>
      </c>
      <c r="C40" s="244"/>
    </row>
    <row r="42" spans="1:6" x14ac:dyDescent="0.2">
      <c r="A42" s="114">
        <f>選手名簿!$B$3</f>
        <v>0</v>
      </c>
      <c r="B42" t="s">
        <v>205</v>
      </c>
      <c r="E42" s="139">
        <f>納入一覧表!$E$4</f>
        <v>0</v>
      </c>
      <c r="F42" s="140"/>
    </row>
  </sheetData>
  <sheetProtection algorithmName="SHA-512" hashValue="sSDvedAicsBB9xvCNmncnbUO8xI6kGK7CFMBmrB3ylP3beRR6MRPTvA4FdajrRfYsvw/v+YJAzdICWUN8K2zEg==" saltValue="slXWW9x0Vu8QQ7wuZR4PeA==" spinCount="100000" sheet="1" selectLockedCells="1"/>
  <mergeCells count="20">
    <mergeCell ref="A19:A20"/>
    <mergeCell ref="A21:A22"/>
    <mergeCell ref="A23:A24"/>
    <mergeCell ref="A25:A26"/>
    <mergeCell ref="B40:C40"/>
    <mergeCell ref="A27:A28"/>
    <mergeCell ref="A29:A30"/>
    <mergeCell ref="A31:A32"/>
    <mergeCell ref="A33:A34"/>
    <mergeCell ref="A11:A12"/>
    <mergeCell ref="A13:A14"/>
    <mergeCell ref="A15:A16"/>
    <mergeCell ref="A17:A18"/>
    <mergeCell ref="C9:D9"/>
    <mergeCell ref="A1:B1"/>
    <mergeCell ref="B3:E3"/>
    <mergeCell ref="B5:C5"/>
    <mergeCell ref="A9:A10"/>
    <mergeCell ref="B9:B10"/>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2"/>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47" t="s">
        <v>55</v>
      </c>
      <c r="C5" s="248"/>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32.25" customHeight="1" x14ac:dyDescent="0.2">
      <c r="A11" s="2" t="s">
        <v>20</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6" ht="32.25" customHeight="1" x14ac:dyDescent="0.2">
      <c r="A12" s="2" t="s">
        <v>21</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row>
    <row r="13" spans="1:6" ht="32.25" customHeight="1" x14ac:dyDescent="0.2">
      <c r="A13" s="2" t="s">
        <v>22</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row>
    <row r="14" spans="1:6" ht="32.25" customHeight="1" x14ac:dyDescent="0.2">
      <c r="A14" s="2" t="s">
        <v>23</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row>
    <row r="15" spans="1:6" ht="32.25" customHeight="1" x14ac:dyDescent="0.2">
      <c r="A15" s="2" t="s">
        <v>24</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row>
    <row r="16" spans="1:6" ht="32.25" customHeight="1" x14ac:dyDescent="0.2">
      <c r="A16" s="2" t="s">
        <v>25</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row>
    <row r="17" spans="1:6" ht="32.25" customHeight="1" x14ac:dyDescent="0.2">
      <c r="A17" s="2" t="s">
        <v>28</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row>
    <row r="18" spans="1:6" ht="32.25" customHeight="1" x14ac:dyDescent="0.2">
      <c r="A18" s="2" t="s">
        <v>29</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row>
    <row r="19" spans="1:6" ht="32.25" customHeight="1" x14ac:dyDescent="0.2">
      <c r="A19" s="2" t="s">
        <v>30</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row>
    <row r="20" spans="1:6" ht="32.25" customHeight="1" x14ac:dyDescent="0.2">
      <c r="A20" s="2" t="s">
        <v>32</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row>
    <row r="21" spans="1:6" ht="32.25" customHeight="1" x14ac:dyDescent="0.2">
      <c r="A21" s="2" t="s">
        <v>33</v>
      </c>
      <c r="B21" s="59"/>
      <c r="C21" s="2" t="str">
        <f>IF($B21="","",IF(VLOOKUP($B21,選手名簿!$A$9:$Q$58,2)="","",VLOOKUP($B21,選手名簿!$A$9:$Q$58,2)))</f>
        <v/>
      </c>
      <c r="D21" s="2" t="str">
        <f>IF($B21="","",IF(VLOOKUP($B21,選手名簿!$A$9:$Q$58,3)="","",VLOOKUP($B21,選手名簿!$A$9:$Q$58,3)))</f>
        <v/>
      </c>
      <c r="E21" s="2" t="str">
        <f>IF($B21="","",IF(VLOOKUP($B21,選手名簿!$A$9:$Q$58,4)="","",VLOOKUP($B21,選手名簿!$A$9:$Q$58,4)))</f>
        <v/>
      </c>
      <c r="F21" s="2" t="str">
        <f>IF($B21="","",IF(VLOOKUP($B21,選手名簿!$A$9:$Q$58,5)="","",VLOOKUP($B21,選手名簿!$A$9:$Q$58,5)))</f>
        <v/>
      </c>
    </row>
    <row r="22" spans="1:6" ht="32.25" customHeight="1" x14ac:dyDescent="0.2">
      <c r="A22" s="2" t="s">
        <v>34</v>
      </c>
      <c r="B22" s="59"/>
      <c r="C22" s="2" t="str">
        <f>IF($B22="","",IF(VLOOKUP($B22,選手名簿!$A$9:$Q$58,2)="","",VLOOKUP($B22,選手名簿!$A$9:$Q$58,2)))</f>
        <v/>
      </c>
      <c r="D22" s="2" t="str">
        <f>IF($B22="","",IF(VLOOKUP($B22,選手名簿!$A$9:$Q$58,3)="","",VLOOKUP($B22,選手名簿!$A$9:$Q$58,3)))</f>
        <v/>
      </c>
      <c r="E22" s="2" t="str">
        <f>IF($B22="","",IF(VLOOKUP($B22,選手名簿!$A$9:$Q$58,4)="","",VLOOKUP($B22,選手名簿!$A$9:$Q$58,4)))</f>
        <v/>
      </c>
      <c r="F22" s="2" t="str">
        <f>IF($B22="","",IF(VLOOKUP($B22,選手名簿!$A$9:$Q$58,5)="","",VLOOKUP($B22,選手名簿!$A$9:$Q$58,5)))</f>
        <v/>
      </c>
    </row>
    <row r="23" spans="1:6" ht="32.25" customHeight="1" x14ac:dyDescent="0.2">
      <c r="A23" s="2" t="s">
        <v>35</v>
      </c>
      <c r="B23" s="59"/>
      <c r="C23" s="2" t="str">
        <f>IF($B23="","",IF(VLOOKUP($B23,選手名簿!$A$9:$Q$58,2)="","",VLOOKUP($B23,選手名簿!$A$9:$Q$58,2)))</f>
        <v/>
      </c>
      <c r="D23" s="2" t="str">
        <f>IF($B23="","",IF(VLOOKUP($B23,選手名簿!$A$9:$Q$58,3)="","",VLOOKUP($B23,選手名簿!$A$9:$Q$58,3)))</f>
        <v/>
      </c>
      <c r="E23" s="2" t="str">
        <f>IF($B23="","",IF(VLOOKUP($B23,選手名簿!$A$9:$Q$58,4)="","",VLOOKUP($B23,選手名簿!$A$9:$Q$58,4)))</f>
        <v/>
      </c>
      <c r="F23" s="2" t="str">
        <f>IF($B23="","",IF(VLOOKUP($B23,選手名簿!$A$9:$Q$58,5)="","",VLOOKUP($B23,選手名簿!$A$9:$Q$58,5)))</f>
        <v/>
      </c>
    </row>
    <row r="24" spans="1:6" ht="32.25" customHeight="1" x14ac:dyDescent="0.2">
      <c r="A24" s="2" t="s">
        <v>36</v>
      </c>
      <c r="B24" s="59"/>
      <c r="C24" s="2" t="str">
        <f>IF($B24="","",IF(VLOOKUP($B24,選手名簿!$A$9:$Q$58,2)="","",VLOOKUP($B24,選手名簿!$A$9:$Q$58,2)))</f>
        <v/>
      </c>
      <c r="D24" s="2" t="str">
        <f>IF($B24="","",IF(VLOOKUP($B24,選手名簿!$A$9:$Q$58,3)="","",VLOOKUP($B24,選手名簿!$A$9:$Q$58,3)))</f>
        <v/>
      </c>
      <c r="E24" s="2" t="str">
        <f>IF($B24="","",IF(VLOOKUP($B24,選手名簿!$A$9:$Q$58,4)="","",VLOOKUP($B24,選手名簿!$A$9:$Q$58,4)))</f>
        <v/>
      </c>
      <c r="F24" s="2" t="str">
        <f>IF($B24="","",IF(VLOOKUP($B24,選手名簿!$A$9:$Q$58,5)="","",VLOOKUP($B24,選手名簿!$A$9:$Q$58,5)))</f>
        <v/>
      </c>
    </row>
    <row r="25" spans="1:6" ht="32.25" customHeight="1" x14ac:dyDescent="0.2">
      <c r="A25" s="2" t="s">
        <v>37</v>
      </c>
      <c r="B25" s="59"/>
      <c r="C25" s="2" t="str">
        <f>IF($B25="","",IF(VLOOKUP($B25,選手名簿!$A$9:$Q$58,2)="","",VLOOKUP($B25,選手名簿!$A$9:$Q$58,2)))</f>
        <v/>
      </c>
      <c r="D25" s="2" t="str">
        <f>IF($B25="","",IF(VLOOKUP($B25,選手名簿!$A$9:$Q$58,3)="","",VLOOKUP($B25,選手名簿!$A$9:$Q$58,3)))</f>
        <v/>
      </c>
      <c r="E25" s="2" t="str">
        <f>IF($B25="","",IF(VLOOKUP($B25,選手名簿!$A$9:$Q$58,4)="","",VLOOKUP($B25,選手名簿!$A$9:$Q$58,4)))</f>
        <v/>
      </c>
      <c r="F25" s="2" t="str">
        <f>IF($B25="","",IF(VLOOKUP($B25,選手名簿!$A$9:$Q$58,5)="","",VLOOKUP($B25,選手名簿!$A$9:$Q$58,5)))</f>
        <v/>
      </c>
    </row>
    <row r="26" spans="1:6" ht="32.25" customHeight="1" x14ac:dyDescent="0.2">
      <c r="A26" s="2" t="s">
        <v>38</v>
      </c>
      <c r="B26" s="59"/>
      <c r="C26" s="2" t="str">
        <f>IF($B26="","",IF(VLOOKUP($B26,選手名簿!$A$9:$Q$58,2)="","",VLOOKUP($B26,選手名簿!$A$9:$Q$58,2)))</f>
        <v/>
      </c>
      <c r="D26" s="2" t="str">
        <f>IF($B26="","",IF(VLOOKUP($B26,選手名簿!$A$9:$Q$58,3)="","",VLOOKUP($B26,選手名簿!$A$9:$Q$58,3)))</f>
        <v/>
      </c>
      <c r="E26" s="2" t="str">
        <f>IF($B26="","",IF(VLOOKUP($B26,選手名簿!$A$9:$Q$58,4)="","",VLOOKUP($B26,選手名簿!$A$9:$Q$58,4)))</f>
        <v/>
      </c>
      <c r="F26" s="2" t="str">
        <f>IF($B26="","",IF(VLOOKUP($B26,選手名簿!$A$9:$Q$58,5)="","",VLOOKUP($B26,選手名簿!$A$9:$Q$58,5)))</f>
        <v/>
      </c>
    </row>
    <row r="30" spans="1:6" x14ac:dyDescent="0.2">
      <c r="B30" t="s">
        <v>26</v>
      </c>
    </row>
    <row r="32" spans="1:6" x14ac:dyDescent="0.2">
      <c r="B32" s="244" t="str">
        <f>選手名簿!M3</f>
        <v>２０２５年４月●日　　</v>
      </c>
      <c r="C32" s="244"/>
    </row>
    <row r="34" spans="1:6" x14ac:dyDescent="0.2">
      <c r="A34" s="114">
        <f>選手名簿!$B$3</f>
        <v>0</v>
      </c>
      <c r="B34" t="s">
        <v>205</v>
      </c>
      <c r="E34" s="139">
        <f>納入一覧表!$E$4</f>
        <v>0</v>
      </c>
      <c r="F34" s="140"/>
    </row>
  </sheetData>
  <sheetProtection algorithmName="SHA-512" hashValue="SR97GZ3qZZ/QnhvP2Gnbz0qmBl2DQo0BdecqbB4Uv3Y6KOWgbbX9zW6RH2F/Vfcztcp9o2e7GjR0I0x8tbQ9Hg==" saltValue="ZP3ytLuHhD9GM5OzZKSSOA=="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2"/>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47" t="s">
        <v>57</v>
      </c>
      <c r="C5" s="248"/>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21" customHeight="1" x14ac:dyDescent="0.2">
      <c r="A11" s="150" t="s">
        <v>39</v>
      </c>
      <c r="B11" s="77"/>
      <c r="C11" s="6" t="str">
        <f>IF($B11="","",IF(VLOOKUP($B11,選手名簿!$A$9:$Q$58,2)="","",VLOOKUP($B11,選手名簿!$A$9:$Q$58,2)))</f>
        <v/>
      </c>
      <c r="D11" s="6" t="str">
        <f>IF($B11="","",IF(VLOOKUP($B11,選手名簿!$A$9:$Q$58,3)="","",VLOOKUP($B11,選手名簿!$A$9:$Q$58,3)))</f>
        <v/>
      </c>
      <c r="E11" s="6" t="str">
        <f>IF($B11="","",IF(VLOOKUP($B11,選手名簿!$A$9:$Q$58,4)="","",VLOOKUP($B11,選手名簿!$A$9:$Q$58,4)))</f>
        <v/>
      </c>
      <c r="F11" s="6" t="str">
        <f>IF($B11="","",IF(VLOOKUP($B11,選手名簿!$A$9:$Q$58,5)="","",VLOOKUP($B11,選手名簿!$A$9:$Q$58,5)))</f>
        <v/>
      </c>
    </row>
    <row r="12" spans="1:6" ht="21" customHeight="1" x14ac:dyDescent="0.2">
      <c r="A12" s="151"/>
      <c r="B12" s="78"/>
      <c r="C12" s="7" t="str">
        <f>IF($B12="","",IF(VLOOKUP($B12,選手名簿!$A$9:$Q$58,2)="","",VLOOKUP($B12,選手名簿!$A$9:$Q$58,2)))</f>
        <v/>
      </c>
      <c r="D12" s="7" t="str">
        <f>IF($B12="","",IF(VLOOKUP($B12,選手名簿!$A$9:$Q$58,3)="","",VLOOKUP($B12,選手名簿!$A$9:$Q$58,3)))</f>
        <v/>
      </c>
      <c r="E12" s="7" t="str">
        <f>IF($B12="","",IF(VLOOKUP($B12,選手名簿!$A$9:$Q$58,4)="","",VLOOKUP($B12,選手名簿!$A$9:$Q$58,4)))</f>
        <v/>
      </c>
      <c r="F12" s="7" t="str">
        <f>IF($B12="","",IF(VLOOKUP($B12,選手名簿!$A$9:$Q$58,5)="","",VLOOKUP($B12,選手名簿!$A$9:$Q$58,5)))</f>
        <v/>
      </c>
    </row>
    <row r="13" spans="1:6" ht="21" customHeight="1" x14ac:dyDescent="0.2">
      <c r="A13" s="150" t="s">
        <v>40</v>
      </c>
      <c r="B13" s="77"/>
      <c r="C13" s="6" t="str">
        <f>IF($B13="","",IF(VLOOKUP($B13,選手名簿!$A$9:$Q$58,2)="","",VLOOKUP($B13,選手名簿!$A$9:$Q$58,2)))</f>
        <v/>
      </c>
      <c r="D13" s="6" t="str">
        <f>IF($B13="","",IF(VLOOKUP($B13,選手名簿!$A$9:$Q$58,3)="","",VLOOKUP($B13,選手名簿!$A$9:$Q$58,3)))</f>
        <v/>
      </c>
      <c r="E13" s="6" t="str">
        <f>IF($B13="","",IF(VLOOKUP($B13,選手名簿!$A$9:$Q$58,4)="","",VLOOKUP($B13,選手名簿!$A$9:$Q$58,4)))</f>
        <v/>
      </c>
      <c r="F13" s="6" t="str">
        <f>IF($B13="","",IF(VLOOKUP($B13,選手名簿!$A$9:$Q$58,5)="","",VLOOKUP($B13,選手名簿!$A$9:$Q$58,5)))</f>
        <v/>
      </c>
    </row>
    <row r="14" spans="1:6" ht="21" customHeight="1" x14ac:dyDescent="0.2">
      <c r="A14" s="151"/>
      <c r="B14" s="78"/>
      <c r="C14" s="7" t="str">
        <f>IF($B14="","",IF(VLOOKUP($B14,選手名簿!$A$9:$Q$58,2)="","",VLOOKUP($B14,選手名簿!$A$9:$Q$58,2)))</f>
        <v/>
      </c>
      <c r="D14" s="7" t="str">
        <f>IF($B14="","",IF(VLOOKUP($B14,選手名簿!$A$9:$Q$58,3)="","",VLOOKUP($B14,選手名簿!$A$9:$Q$58,3)))</f>
        <v/>
      </c>
      <c r="E14" s="7" t="str">
        <f>IF($B14="","",IF(VLOOKUP($B14,選手名簿!$A$9:$Q$58,4)="","",VLOOKUP($B14,選手名簿!$A$9:$Q$58,4)))</f>
        <v/>
      </c>
      <c r="F14" s="7" t="str">
        <f>IF($B14="","",IF(VLOOKUP($B14,選手名簿!$A$9:$Q$58,5)="","",VLOOKUP($B14,選手名簿!$A$9:$Q$58,5)))</f>
        <v/>
      </c>
    </row>
    <row r="15" spans="1:6" ht="21" customHeight="1" x14ac:dyDescent="0.2">
      <c r="A15" s="150" t="s">
        <v>41</v>
      </c>
      <c r="B15" s="77"/>
      <c r="C15" s="6" t="str">
        <f>IF($B15="","",IF(VLOOKUP($B15,選手名簿!$A$9:$Q$58,2)="","",VLOOKUP($B15,選手名簿!$A$9:$Q$58,2)))</f>
        <v/>
      </c>
      <c r="D15" s="6" t="str">
        <f>IF($B15="","",IF(VLOOKUP($B15,選手名簿!$A$9:$Q$58,3)="","",VLOOKUP($B15,選手名簿!$A$9:$Q$58,3)))</f>
        <v/>
      </c>
      <c r="E15" s="6" t="str">
        <f>IF($B15="","",IF(VLOOKUP($B15,選手名簿!$A$9:$Q$58,4)="","",VLOOKUP($B15,選手名簿!$A$9:$Q$58,4)))</f>
        <v/>
      </c>
      <c r="F15" s="6" t="str">
        <f>IF($B15="","",IF(VLOOKUP($B15,選手名簿!$A$9:$Q$58,5)="","",VLOOKUP($B15,選手名簿!$A$9:$Q$58,5)))</f>
        <v/>
      </c>
    </row>
    <row r="16" spans="1:6" ht="21" customHeight="1" x14ac:dyDescent="0.2">
      <c r="A16" s="151"/>
      <c r="B16" s="78"/>
      <c r="C16" s="7" t="str">
        <f>IF($B16="","",IF(VLOOKUP($B16,選手名簿!$A$9:$Q$58,2)="","",VLOOKUP($B16,選手名簿!$A$9:$Q$58,2)))</f>
        <v/>
      </c>
      <c r="D16" s="7" t="str">
        <f>IF($B16="","",IF(VLOOKUP($B16,選手名簿!$A$9:$Q$58,3)="","",VLOOKUP($B16,選手名簿!$A$9:$Q$58,3)))</f>
        <v/>
      </c>
      <c r="E16" s="7" t="str">
        <f>IF($B16="","",IF(VLOOKUP($B16,選手名簿!$A$9:$Q$58,4)="","",VLOOKUP($B16,選手名簿!$A$9:$Q$58,4)))</f>
        <v/>
      </c>
      <c r="F16" s="7" t="str">
        <f>IF($B16="","",IF(VLOOKUP($B16,選手名簿!$A$9:$Q$58,5)="","",VLOOKUP($B16,選手名簿!$A$9:$Q$58,5)))</f>
        <v/>
      </c>
    </row>
    <row r="17" spans="1:6" ht="21" customHeight="1" x14ac:dyDescent="0.2">
      <c r="A17" s="150" t="s">
        <v>42</v>
      </c>
      <c r="B17" s="77"/>
      <c r="C17" s="6" t="str">
        <f>IF($B17="","",IF(VLOOKUP($B17,選手名簿!$A$9:$Q$58,2)="","",VLOOKUP($B17,選手名簿!$A$9:$Q$58,2)))</f>
        <v/>
      </c>
      <c r="D17" s="6" t="str">
        <f>IF($B17="","",IF(VLOOKUP($B17,選手名簿!$A$9:$Q$58,3)="","",VLOOKUP($B17,選手名簿!$A$9:$Q$58,3)))</f>
        <v/>
      </c>
      <c r="E17" s="6" t="str">
        <f>IF($B17="","",IF(VLOOKUP($B17,選手名簿!$A$9:$Q$58,4)="","",VLOOKUP($B17,選手名簿!$A$9:$Q$58,4)))</f>
        <v/>
      </c>
      <c r="F17" s="6" t="str">
        <f>IF($B17="","",IF(VLOOKUP($B17,選手名簿!$A$9:$Q$58,5)="","",VLOOKUP($B17,選手名簿!$A$9:$Q$58,5)))</f>
        <v/>
      </c>
    </row>
    <row r="18" spans="1:6" ht="21" customHeight="1" x14ac:dyDescent="0.2">
      <c r="A18" s="151"/>
      <c r="B18" s="78"/>
      <c r="C18" s="7" t="str">
        <f>IF($B18="","",IF(VLOOKUP($B18,選手名簿!$A$9:$Q$58,2)="","",VLOOKUP($B18,選手名簿!$A$9:$Q$58,2)))</f>
        <v/>
      </c>
      <c r="D18" s="7" t="str">
        <f>IF($B18="","",IF(VLOOKUP($B18,選手名簿!$A$9:$Q$58,3)="","",VLOOKUP($B18,選手名簿!$A$9:$Q$58,3)))</f>
        <v/>
      </c>
      <c r="E18" s="7" t="str">
        <f>IF($B18="","",IF(VLOOKUP($B18,選手名簿!$A$9:$Q$58,4)="","",VLOOKUP($B18,選手名簿!$A$9:$Q$58,4)))</f>
        <v/>
      </c>
      <c r="F18" s="7" t="str">
        <f>IF($B18="","",IF(VLOOKUP($B18,選手名簿!$A$9:$Q$58,5)="","",VLOOKUP($B18,選手名簿!$A$9:$Q$58,5)))</f>
        <v/>
      </c>
    </row>
    <row r="19" spans="1:6" ht="21" customHeight="1" x14ac:dyDescent="0.2">
      <c r="A19" s="150" t="s">
        <v>43</v>
      </c>
      <c r="B19" s="77"/>
      <c r="C19" s="6" t="str">
        <f>IF($B19="","",IF(VLOOKUP($B19,選手名簿!$A$9:$Q$58,2)="","",VLOOKUP($B19,選手名簿!$A$9:$Q$58,2)))</f>
        <v/>
      </c>
      <c r="D19" s="6" t="str">
        <f>IF($B19="","",IF(VLOOKUP($B19,選手名簿!$A$9:$Q$58,3)="","",VLOOKUP($B19,選手名簿!$A$9:$Q$58,3)))</f>
        <v/>
      </c>
      <c r="E19" s="6" t="str">
        <f>IF($B19="","",IF(VLOOKUP($B19,選手名簿!$A$9:$Q$58,4)="","",VLOOKUP($B19,選手名簿!$A$9:$Q$58,4)))</f>
        <v/>
      </c>
      <c r="F19" s="6" t="str">
        <f>IF($B19="","",IF(VLOOKUP($B19,選手名簿!$A$9:$Q$58,5)="","",VLOOKUP($B19,選手名簿!$A$9:$Q$58,5)))</f>
        <v/>
      </c>
    </row>
    <row r="20" spans="1:6" ht="21" customHeight="1" x14ac:dyDescent="0.2">
      <c r="A20" s="151"/>
      <c r="B20" s="78"/>
      <c r="C20" s="7" t="str">
        <f>IF($B20="","",IF(VLOOKUP($B20,選手名簿!$A$9:$Q$58,2)="","",VLOOKUP($B20,選手名簿!$A$9:$Q$58,2)))</f>
        <v/>
      </c>
      <c r="D20" s="7" t="str">
        <f>IF($B20="","",IF(VLOOKUP($B20,選手名簿!$A$9:$Q$58,3)="","",VLOOKUP($B20,選手名簿!$A$9:$Q$58,3)))</f>
        <v/>
      </c>
      <c r="E20" s="7" t="str">
        <f>IF($B20="","",IF(VLOOKUP($B20,選手名簿!$A$9:$Q$58,4)="","",VLOOKUP($B20,選手名簿!$A$9:$Q$58,4)))</f>
        <v/>
      </c>
      <c r="F20" s="7" t="str">
        <f>IF($B20="","",IF(VLOOKUP($B20,選手名簿!$A$9:$Q$58,5)="","",VLOOKUP($B20,選手名簿!$A$9:$Q$58,5)))</f>
        <v/>
      </c>
    </row>
    <row r="21" spans="1:6" ht="21" customHeight="1" x14ac:dyDescent="0.2">
      <c r="A21" s="150" t="s">
        <v>44</v>
      </c>
      <c r="B21" s="77"/>
      <c r="C21" s="6" t="str">
        <f>IF($B21="","",IF(VLOOKUP($B21,選手名簿!$A$9:$Q$58,2)="","",VLOOKUP($B21,選手名簿!$A$9:$Q$58,2)))</f>
        <v/>
      </c>
      <c r="D21" s="6" t="str">
        <f>IF($B21="","",IF(VLOOKUP($B21,選手名簿!$A$9:$Q$58,3)="","",VLOOKUP($B21,選手名簿!$A$9:$Q$58,3)))</f>
        <v/>
      </c>
      <c r="E21" s="6" t="str">
        <f>IF($B21="","",IF(VLOOKUP($B21,選手名簿!$A$9:$Q$58,4)="","",VLOOKUP($B21,選手名簿!$A$9:$Q$58,4)))</f>
        <v/>
      </c>
      <c r="F21" s="6" t="str">
        <f>IF($B21="","",IF(VLOOKUP($B21,選手名簿!$A$9:$Q$58,5)="","",VLOOKUP($B21,選手名簿!$A$9:$Q$58,5)))</f>
        <v/>
      </c>
    </row>
    <row r="22" spans="1:6" ht="21" customHeight="1" x14ac:dyDescent="0.2">
      <c r="A22" s="151"/>
      <c r="B22" s="78"/>
      <c r="C22" s="7" t="str">
        <f>IF($B22="","",IF(VLOOKUP($B22,選手名簿!$A$9:$Q$58,2)="","",VLOOKUP($B22,選手名簿!$A$9:$Q$58,2)))</f>
        <v/>
      </c>
      <c r="D22" s="7" t="str">
        <f>IF($B22="","",IF(VLOOKUP($B22,選手名簿!$A$9:$Q$58,3)="","",VLOOKUP($B22,選手名簿!$A$9:$Q$58,3)))</f>
        <v/>
      </c>
      <c r="E22" s="7" t="str">
        <f>IF($B22="","",IF(VLOOKUP($B22,選手名簿!$A$9:$Q$58,4)="","",VLOOKUP($B22,選手名簿!$A$9:$Q$58,4)))</f>
        <v/>
      </c>
      <c r="F22" s="7" t="str">
        <f>IF($B22="","",IF(VLOOKUP($B22,選手名簿!$A$9:$Q$58,5)="","",VLOOKUP($B22,選手名簿!$A$9:$Q$58,5)))</f>
        <v/>
      </c>
    </row>
    <row r="23" spans="1:6" ht="21" customHeight="1" x14ac:dyDescent="0.2">
      <c r="A23" s="150" t="s">
        <v>45</v>
      </c>
      <c r="B23" s="77"/>
      <c r="C23" s="6" t="str">
        <f>IF($B23="","",IF(VLOOKUP($B23,選手名簿!$A$9:$Q$58,2)="","",VLOOKUP($B23,選手名簿!$A$9:$Q$58,2)))</f>
        <v/>
      </c>
      <c r="D23" s="6" t="str">
        <f>IF($B23="","",IF(VLOOKUP($B23,選手名簿!$A$9:$Q$58,3)="","",VLOOKUP($B23,選手名簿!$A$9:$Q$58,3)))</f>
        <v/>
      </c>
      <c r="E23" s="6" t="str">
        <f>IF($B23="","",IF(VLOOKUP($B23,選手名簿!$A$9:$Q$58,4)="","",VLOOKUP($B23,選手名簿!$A$9:$Q$58,4)))</f>
        <v/>
      </c>
      <c r="F23" s="6" t="str">
        <f>IF($B23="","",IF(VLOOKUP($B23,選手名簿!$A$9:$Q$58,5)="","",VLOOKUP($B23,選手名簿!$A$9:$Q$58,5)))</f>
        <v/>
      </c>
    </row>
    <row r="24" spans="1:6" ht="21" customHeight="1" x14ac:dyDescent="0.2">
      <c r="A24" s="151"/>
      <c r="B24" s="78"/>
      <c r="C24" s="7" t="str">
        <f>IF($B24="","",IF(VLOOKUP($B24,選手名簿!$A$9:$Q$58,2)="","",VLOOKUP($B24,選手名簿!$A$9:$Q$58,2)))</f>
        <v/>
      </c>
      <c r="D24" s="7" t="str">
        <f>IF($B24="","",IF(VLOOKUP($B24,選手名簿!$A$9:$Q$58,3)="","",VLOOKUP($B24,選手名簿!$A$9:$Q$58,3)))</f>
        <v/>
      </c>
      <c r="E24" s="7" t="str">
        <f>IF($B24="","",IF(VLOOKUP($B24,選手名簿!$A$9:$Q$58,4)="","",VLOOKUP($B24,選手名簿!$A$9:$Q$58,4)))</f>
        <v/>
      </c>
      <c r="F24" s="7" t="str">
        <f>IF($B24="","",IF(VLOOKUP($B24,選手名簿!$A$9:$Q$58,5)="","",VLOOKUP($B24,選手名簿!$A$9:$Q$58,5)))</f>
        <v/>
      </c>
    </row>
    <row r="25" spans="1:6" ht="21" customHeight="1" x14ac:dyDescent="0.2">
      <c r="A25" s="150" t="s">
        <v>46</v>
      </c>
      <c r="B25" s="77"/>
      <c r="C25" s="6" t="str">
        <f>IF($B25="","",IF(VLOOKUP($B25,選手名簿!$A$9:$Q$58,2)="","",VLOOKUP($B25,選手名簿!$A$9:$Q$58,2)))</f>
        <v/>
      </c>
      <c r="D25" s="6" t="str">
        <f>IF($B25="","",IF(VLOOKUP($B25,選手名簿!$A$9:$Q$58,3)="","",VLOOKUP($B25,選手名簿!$A$9:$Q$58,3)))</f>
        <v/>
      </c>
      <c r="E25" s="6" t="str">
        <f>IF($B25="","",IF(VLOOKUP($B25,選手名簿!$A$9:$Q$58,4)="","",VLOOKUP($B25,選手名簿!$A$9:$Q$58,4)))</f>
        <v/>
      </c>
      <c r="F25" s="6" t="str">
        <f>IF($B25="","",IF(VLOOKUP($B25,選手名簿!$A$9:$Q$58,5)="","",VLOOKUP($B25,選手名簿!$A$9:$Q$58,5)))</f>
        <v/>
      </c>
    </row>
    <row r="26" spans="1:6" ht="21" customHeight="1" x14ac:dyDescent="0.2">
      <c r="A26" s="151"/>
      <c r="B26" s="78"/>
      <c r="C26" s="7" t="str">
        <f>IF($B26="","",IF(VLOOKUP($B26,選手名簿!$A$9:$Q$58,2)="","",VLOOKUP($B26,選手名簿!$A$9:$Q$58,2)))</f>
        <v/>
      </c>
      <c r="D26" s="7" t="str">
        <f>IF($B26="","",IF(VLOOKUP($B26,選手名簿!$A$9:$Q$58,3)="","",VLOOKUP($B26,選手名簿!$A$9:$Q$58,3)))</f>
        <v/>
      </c>
      <c r="E26" s="7" t="str">
        <f>IF($B26="","",IF(VLOOKUP($B26,選手名簿!$A$9:$Q$58,4)="","",VLOOKUP($B26,選手名簿!$A$9:$Q$58,4)))</f>
        <v/>
      </c>
      <c r="F26" s="7" t="str">
        <f>IF($B26="","",IF(VLOOKUP($B26,選手名簿!$A$9:$Q$58,5)="","",VLOOKUP($B26,選手名簿!$A$9:$Q$58,5)))</f>
        <v/>
      </c>
    </row>
    <row r="27" spans="1:6" ht="21" customHeight="1" x14ac:dyDescent="0.2">
      <c r="A27" s="150" t="s">
        <v>47</v>
      </c>
      <c r="B27" s="77"/>
      <c r="C27" s="6" t="str">
        <f>IF($B27="","",IF(VLOOKUP($B27,選手名簿!$A$9:$Q$58,2)="","",VLOOKUP($B27,選手名簿!$A$9:$Q$58,2)))</f>
        <v/>
      </c>
      <c r="D27" s="6" t="str">
        <f>IF($B27="","",IF(VLOOKUP($B27,選手名簿!$A$9:$Q$58,3)="","",VLOOKUP($B27,選手名簿!$A$9:$Q$58,3)))</f>
        <v/>
      </c>
      <c r="E27" s="6" t="str">
        <f>IF($B27="","",IF(VLOOKUP($B27,選手名簿!$A$9:$Q$58,4)="","",VLOOKUP($B27,選手名簿!$A$9:$Q$58,4)))</f>
        <v/>
      </c>
      <c r="F27" s="6" t="str">
        <f>IF($B27="","",IF(VLOOKUP($B27,選手名簿!$A$9:$Q$58,5)="","",VLOOKUP($B27,選手名簿!$A$9:$Q$58,5)))</f>
        <v/>
      </c>
    </row>
    <row r="28" spans="1:6" ht="21" customHeight="1" x14ac:dyDescent="0.2">
      <c r="A28" s="151"/>
      <c r="B28" s="78"/>
      <c r="C28" s="7" t="str">
        <f>IF($B28="","",IF(VLOOKUP($B28,選手名簿!$A$9:$Q$58,2)="","",VLOOKUP($B28,選手名簿!$A$9:$Q$58,2)))</f>
        <v/>
      </c>
      <c r="D28" s="7" t="str">
        <f>IF($B28="","",IF(VLOOKUP($B28,選手名簿!$A$9:$Q$58,3)="","",VLOOKUP($B28,選手名簿!$A$9:$Q$58,3)))</f>
        <v/>
      </c>
      <c r="E28" s="7" t="str">
        <f>IF($B28="","",IF(VLOOKUP($B28,選手名簿!$A$9:$Q$58,4)="","",VLOOKUP($B28,選手名簿!$A$9:$Q$58,4)))</f>
        <v/>
      </c>
      <c r="F28" s="7" t="str">
        <f>IF($B28="","",IF(VLOOKUP($B28,選手名簿!$A$9:$Q$58,5)="","",VLOOKUP($B28,選手名簿!$A$9:$Q$58,5)))</f>
        <v/>
      </c>
    </row>
    <row r="29" spans="1:6" ht="21" customHeight="1" x14ac:dyDescent="0.2">
      <c r="A29" s="150" t="s">
        <v>48</v>
      </c>
      <c r="B29" s="77"/>
      <c r="C29" s="6" t="str">
        <f>IF($B29="","",IF(VLOOKUP($B29,選手名簿!$A$9:$Q$58,2)="","",VLOOKUP($B29,選手名簿!$A$9:$Q$58,2)))</f>
        <v/>
      </c>
      <c r="D29" s="6" t="str">
        <f>IF($B29="","",IF(VLOOKUP($B29,選手名簿!$A$9:$Q$58,3)="","",VLOOKUP($B29,選手名簿!$A$9:$Q$58,3)))</f>
        <v/>
      </c>
      <c r="E29" s="6" t="str">
        <f>IF($B29="","",IF(VLOOKUP($B29,選手名簿!$A$9:$Q$58,4)="","",VLOOKUP($B29,選手名簿!$A$9:$Q$58,4)))</f>
        <v/>
      </c>
      <c r="F29" s="6" t="str">
        <f>IF($B29="","",IF(VLOOKUP($B29,選手名簿!$A$9:$Q$58,5)="","",VLOOKUP($B29,選手名簿!$A$9:$Q$58,5)))</f>
        <v/>
      </c>
    </row>
    <row r="30" spans="1:6" ht="21" customHeight="1" x14ac:dyDescent="0.2">
      <c r="A30" s="151"/>
      <c r="B30" s="78"/>
      <c r="C30" s="7" t="str">
        <f>IF($B30="","",IF(VLOOKUP($B30,選手名簿!$A$9:$Q$58,2)="","",VLOOKUP($B30,選手名簿!$A$9:$Q$58,2)))</f>
        <v/>
      </c>
      <c r="D30" s="7" t="str">
        <f>IF($B30="","",IF(VLOOKUP($B30,選手名簿!$A$9:$Q$58,3)="","",VLOOKUP($B30,選手名簿!$A$9:$Q$58,3)))</f>
        <v/>
      </c>
      <c r="E30" s="7" t="str">
        <f>IF($B30="","",IF(VLOOKUP($B30,選手名簿!$A$9:$Q$58,4)="","",VLOOKUP($B30,選手名簿!$A$9:$Q$58,4)))</f>
        <v/>
      </c>
      <c r="F30" s="7" t="str">
        <f>IF($B30="","",IF(VLOOKUP($B30,選手名簿!$A$9:$Q$58,5)="","",VLOOKUP($B30,選手名簿!$A$9:$Q$58,5)))</f>
        <v/>
      </c>
    </row>
    <row r="31" spans="1:6" ht="21" customHeight="1" x14ac:dyDescent="0.2">
      <c r="A31" s="150" t="s">
        <v>49</v>
      </c>
      <c r="B31" s="77"/>
      <c r="C31" s="6" t="str">
        <f>IF($B31="","",IF(VLOOKUP($B31,選手名簿!$A$9:$Q$58,2)="","",VLOOKUP($B31,選手名簿!$A$9:$Q$58,2)))</f>
        <v/>
      </c>
      <c r="D31" s="6" t="str">
        <f>IF($B31="","",IF(VLOOKUP($B31,選手名簿!$A$9:$Q$58,3)="","",VLOOKUP($B31,選手名簿!$A$9:$Q$58,3)))</f>
        <v/>
      </c>
      <c r="E31" s="6" t="str">
        <f>IF($B31="","",IF(VLOOKUP($B31,選手名簿!$A$9:$Q$58,4)="","",VLOOKUP($B31,選手名簿!$A$9:$Q$58,4)))</f>
        <v/>
      </c>
      <c r="F31" s="6" t="str">
        <f>IF($B31="","",IF(VLOOKUP($B31,選手名簿!$A$9:$Q$58,5)="","",VLOOKUP($B31,選手名簿!$A$9:$Q$58,5)))</f>
        <v/>
      </c>
    </row>
    <row r="32" spans="1:6" ht="21" customHeight="1" x14ac:dyDescent="0.2">
      <c r="A32" s="151"/>
      <c r="B32" s="78"/>
      <c r="C32" s="7" t="str">
        <f>IF($B32="","",IF(VLOOKUP($B32,選手名簿!$A$9:$Q$58,2)="","",VLOOKUP($B32,選手名簿!$A$9:$Q$58,2)))</f>
        <v/>
      </c>
      <c r="D32" s="7" t="str">
        <f>IF($B32="","",IF(VLOOKUP($B32,選手名簿!$A$9:$Q$58,3)="","",VLOOKUP($B32,選手名簿!$A$9:$Q$58,3)))</f>
        <v/>
      </c>
      <c r="E32" s="7" t="str">
        <f>IF($B32="","",IF(VLOOKUP($B32,選手名簿!$A$9:$Q$58,4)="","",VLOOKUP($B32,選手名簿!$A$9:$Q$58,4)))</f>
        <v/>
      </c>
      <c r="F32" s="7" t="str">
        <f>IF($B32="","",IF(VLOOKUP($B32,選手名簿!$A$9:$Q$58,5)="","",VLOOKUP($B32,選手名簿!$A$9:$Q$58,5)))</f>
        <v/>
      </c>
    </row>
    <row r="33" spans="1:6" ht="21" customHeight="1" x14ac:dyDescent="0.2">
      <c r="A33" s="150" t="s">
        <v>50</v>
      </c>
      <c r="B33" s="77"/>
      <c r="C33" s="6" t="str">
        <f>IF($B33="","",IF(VLOOKUP($B33,選手名簿!$A$9:$Q$58,2)="","",VLOOKUP($B33,選手名簿!$A$9:$Q$58,2)))</f>
        <v/>
      </c>
      <c r="D33" s="6" t="str">
        <f>IF($B33="","",IF(VLOOKUP($B33,選手名簿!$A$9:$Q$58,3)="","",VLOOKUP($B33,選手名簿!$A$9:$Q$58,3)))</f>
        <v/>
      </c>
      <c r="E33" s="6" t="str">
        <f>IF($B33="","",IF(VLOOKUP($B33,選手名簿!$A$9:$Q$58,4)="","",VLOOKUP($B33,選手名簿!$A$9:$Q$58,4)))</f>
        <v/>
      </c>
      <c r="F33" s="6" t="str">
        <f>IF($B33="","",IF(VLOOKUP($B33,選手名簿!$A$9:$Q$58,5)="","",VLOOKUP($B33,選手名簿!$A$9:$Q$58,5)))</f>
        <v/>
      </c>
    </row>
    <row r="34" spans="1:6" ht="21" customHeight="1" x14ac:dyDescent="0.2">
      <c r="A34" s="151"/>
      <c r="B34" s="78"/>
      <c r="C34" s="7" t="str">
        <f>IF($B34="","",IF(VLOOKUP($B34,選手名簿!$A$9:$Q$58,2)="","",VLOOKUP($B34,選手名簿!$A$9:$Q$58,2)))</f>
        <v/>
      </c>
      <c r="D34" s="7" t="str">
        <f>IF($B34="","",IF(VLOOKUP($B34,選手名簿!$A$9:$Q$58,3)="","",VLOOKUP($B34,選手名簿!$A$9:$Q$58,3)))</f>
        <v/>
      </c>
      <c r="E34" s="7" t="str">
        <f>IF($B34="","",IF(VLOOKUP($B34,選手名簿!$A$9:$Q$58,4)="","",VLOOKUP($B34,選手名簿!$A$9:$Q$58,4)))</f>
        <v/>
      </c>
      <c r="F34" s="7" t="str">
        <f>IF($B34="","",IF(VLOOKUP($B34,選手名簿!$A$9:$Q$58,5)="","",VLOOKUP($B34,選手名簿!$A$9:$Q$58,5)))</f>
        <v/>
      </c>
    </row>
    <row r="38" spans="1:6" x14ac:dyDescent="0.2">
      <c r="B38" t="s">
        <v>26</v>
      </c>
    </row>
    <row r="40" spans="1:6" x14ac:dyDescent="0.2">
      <c r="B40" s="244" t="str">
        <f>選手名簿!M3</f>
        <v>２０２５年４月●日　　</v>
      </c>
      <c r="C40" s="244"/>
    </row>
    <row r="42" spans="1:6" x14ac:dyDescent="0.2">
      <c r="A42" s="114">
        <f>選手名簿!$B$3</f>
        <v>0</v>
      </c>
      <c r="B42" t="s">
        <v>205</v>
      </c>
      <c r="E42" s="139">
        <f>納入一覧表!$E$4</f>
        <v>0</v>
      </c>
      <c r="F42" s="140"/>
    </row>
  </sheetData>
  <sheetProtection algorithmName="SHA-512" hashValue="rlgOWby+CX0KoEJhUKmq4SDQTEReKgstieQr4z4a2sQocYL6LEOKlSM5JEGO+JHtvNm8qTgBdE1UVbY7KGiQog==" saltValue="9v+S6LehKQemLTHCo2dsPA==" spinCount="100000" sheet="1" selectLockedCells="1"/>
  <mergeCells count="20">
    <mergeCell ref="A19:A20"/>
    <mergeCell ref="A21:A22"/>
    <mergeCell ref="A23:A24"/>
    <mergeCell ref="A25:A26"/>
    <mergeCell ref="B40:C40"/>
    <mergeCell ref="A27:A28"/>
    <mergeCell ref="A29:A30"/>
    <mergeCell ref="A31:A32"/>
    <mergeCell ref="A33:A34"/>
    <mergeCell ref="A11:A12"/>
    <mergeCell ref="A13:A14"/>
    <mergeCell ref="A15:A16"/>
    <mergeCell ref="A17:A18"/>
    <mergeCell ref="C9:D9"/>
    <mergeCell ref="A1:B1"/>
    <mergeCell ref="B3:E3"/>
    <mergeCell ref="B5:C5"/>
    <mergeCell ref="A9:A10"/>
    <mergeCell ref="B9:B10"/>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2"/>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47" t="s">
        <v>58</v>
      </c>
      <c r="C5" s="248"/>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32.25" customHeight="1" x14ac:dyDescent="0.2">
      <c r="A11" s="2" t="s">
        <v>20</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6" ht="32.25" customHeight="1" x14ac:dyDescent="0.2">
      <c r="A12" s="2" t="s">
        <v>21</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row>
    <row r="13" spans="1:6" ht="32.25" customHeight="1" x14ac:dyDescent="0.2">
      <c r="A13" s="2" t="s">
        <v>22</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row>
    <row r="14" spans="1:6" ht="32.25" customHeight="1" x14ac:dyDescent="0.2">
      <c r="A14" s="2" t="s">
        <v>23</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row>
    <row r="15" spans="1:6" ht="32.25" customHeight="1" x14ac:dyDescent="0.2">
      <c r="A15" s="2" t="s">
        <v>24</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row>
    <row r="16" spans="1:6" ht="32.25" customHeight="1" x14ac:dyDescent="0.2">
      <c r="A16" s="2" t="s">
        <v>25</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row>
    <row r="17" spans="1:6" ht="32.25" customHeight="1" x14ac:dyDescent="0.2">
      <c r="A17" s="2" t="s">
        <v>28</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row>
    <row r="18" spans="1:6" ht="32.25" customHeight="1" x14ac:dyDescent="0.2">
      <c r="A18" s="2" t="s">
        <v>29</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row>
    <row r="19" spans="1:6" ht="32.25" customHeight="1" x14ac:dyDescent="0.2">
      <c r="A19" s="2" t="s">
        <v>30</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row>
    <row r="20" spans="1:6" ht="32.25" customHeight="1" x14ac:dyDescent="0.2">
      <c r="A20" s="2" t="s">
        <v>32</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row>
    <row r="21" spans="1:6" ht="32.25" customHeight="1" x14ac:dyDescent="0.2">
      <c r="A21" s="2" t="s">
        <v>33</v>
      </c>
      <c r="B21" s="59"/>
      <c r="C21" s="2" t="str">
        <f>IF($B21="","",IF(VLOOKUP($B21,選手名簿!$A$9:$Q$58,2)="","",VLOOKUP($B21,選手名簿!$A$9:$Q$58,2)))</f>
        <v/>
      </c>
      <c r="D21" s="2" t="str">
        <f>IF($B21="","",IF(VLOOKUP($B21,選手名簿!$A$9:$Q$58,3)="","",VLOOKUP($B21,選手名簿!$A$9:$Q$58,3)))</f>
        <v/>
      </c>
      <c r="E21" s="2" t="str">
        <f>IF($B21="","",IF(VLOOKUP($B21,選手名簿!$A$9:$Q$58,4)="","",VLOOKUP($B21,選手名簿!$A$9:$Q$58,4)))</f>
        <v/>
      </c>
      <c r="F21" s="2" t="str">
        <f>IF($B21="","",IF(VLOOKUP($B21,選手名簿!$A$9:$Q$58,5)="","",VLOOKUP($B21,選手名簿!$A$9:$Q$58,5)))</f>
        <v/>
      </c>
    </row>
    <row r="22" spans="1:6" ht="32.25" customHeight="1" x14ac:dyDescent="0.2">
      <c r="A22" s="2" t="s">
        <v>34</v>
      </c>
      <c r="B22" s="59"/>
      <c r="C22" s="2" t="str">
        <f>IF($B22="","",IF(VLOOKUP($B22,選手名簿!$A$9:$Q$58,2)="","",VLOOKUP($B22,選手名簿!$A$9:$Q$58,2)))</f>
        <v/>
      </c>
      <c r="D22" s="2" t="str">
        <f>IF($B22="","",IF(VLOOKUP($B22,選手名簿!$A$9:$Q$58,3)="","",VLOOKUP($B22,選手名簿!$A$9:$Q$58,3)))</f>
        <v/>
      </c>
      <c r="E22" s="2" t="str">
        <f>IF($B22="","",IF(VLOOKUP($B22,選手名簿!$A$9:$Q$58,4)="","",VLOOKUP($B22,選手名簿!$A$9:$Q$58,4)))</f>
        <v/>
      </c>
      <c r="F22" s="2" t="str">
        <f>IF($B22="","",IF(VLOOKUP($B22,選手名簿!$A$9:$Q$58,5)="","",VLOOKUP($B22,選手名簿!$A$9:$Q$58,5)))</f>
        <v/>
      </c>
    </row>
    <row r="23" spans="1:6" ht="32.25" customHeight="1" x14ac:dyDescent="0.2">
      <c r="A23" s="2" t="s">
        <v>35</v>
      </c>
      <c r="B23" s="59"/>
      <c r="C23" s="2" t="str">
        <f>IF($B23="","",IF(VLOOKUP($B23,選手名簿!$A$9:$Q$58,2)="","",VLOOKUP($B23,選手名簿!$A$9:$Q$58,2)))</f>
        <v/>
      </c>
      <c r="D23" s="2" t="str">
        <f>IF($B23="","",IF(VLOOKUP($B23,選手名簿!$A$9:$Q$58,3)="","",VLOOKUP($B23,選手名簿!$A$9:$Q$58,3)))</f>
        <v/>
      </c>
      <c r="E23" s="2" t="str">
        <f>IF($B23="","",IF(VLOOKUP($B23,選手名簿!$A$9:$Q$58,4)="","",VLOOKUP($B23,選手名簿!$A$9:$Q$58,4)))</f>
        <v/>
      </c>
      <c r="F23" s="2" t="str">
        <f>IF($B23="","",IF(VLOOKUP($B23,選手名簿!$A$9:$Q$58,5)="","",VLOOKUP($B23,選手名簿!$A$9:$Q$58,5)))</f>
        <v/>
      </c>
    </row>
    <row r="24" spans="1:6" ht="32.25" customHeight="1" x14ac:dyDescent="0.2">
      <c r="A24" s="2" t="s">
        <v>36</v>
      </c>
      <c r="B24" s="59"/>
      <c r="C24" s="2" t="str">
        <f>IF($B24="","",IF(VLOOKUP($B24,選手名簿!$A$9:$Q$58,2)="","",VLOOKUP($B24,選手名簿!$A$9:$Q$58,2)))</f>
        <v/>
      </c>
      <c r="D24" s="2" t="str">
        <f>IF($B24="","",IF(VLOOKUP($B24,選手名簿!$A$9:$Q$58,3)="","",VLOOKUP($B24,選手名簿!$A$9:$Q$58,3)))</f>
        <v/>
      </c>
      <c r="E24" s="2" t="str">
        <f>IF($B24="","",IF(VLOOKUP($B24,選手名簿!$A$9:$Q$58,4)="","",VLOOKUP($B24,選手名簿!$A$9:$Q$58,4)))</f>
        <v/>
      </c>
      <c r="F24" s="2" t="str">
        <f>IF($B24="","",IF(VLOOKUP($B24,選手名簿!$A$9:$Q$58,5)="","",VLOOKUP($B24,選手名簿!$A$9:$Q$58,5)))</f>
        <v/>
      </c>
    </row>
    <row r="25" spans="1:6" ht="32.25" customHeight="1" x14ac:dyDescent="0.2">
      <c r="A25" s="2" t="s">
        <v>37</v>
      </c>
      <c r="B25" s="59"/>
      <c r="C25" s="2" t="str">
        <f>IF($B25="","",IF(VLOOKUP($B25,選手名簿!$A$9:$Q$58,2)="","",VLOOKUP($B25,選手名簿!$A$9:$Q$58,2)))</f>
        <v/>
      </c>
      <c r="D25" s="2" t="str">
        <f>IF($B25="","",IF(VLOOKUP($B25,選手名簿!$A$9:$Q$58,3)="","",VLOOKUP($B25,選手名簿!$A$9:$Q$58,3)))</f>
        <v/>
      </c>
      <c r="E25" s="2" t="str">
        <f>IF($B25="","",IF(VLOOKUP($B25,選手名簿!$A$9:$Q$58,4)="","",VLOOKUP($B25,選手名簿!$A$9:$Q$58,4)))</f>
        <v/>
      </c>
      <c r="F25" s="2" t="str">
        <f>IF($B25="","",IF(VLOOKUP($B25,選手名簿!$A$9:$Q$58,5)="","",VLOOKUP($B25,選手名簿!$A$9:$Q$58,5)))</f>
        <v/>
      </c>
    </row>
    <row r="26" spans="1:6" ht="32.25" customHeight="1" x14ac:dyDescent="0.2">
      <c r="A26" s="2" t="s">
        <v>38</v>
      </c>
      <c r="B26" s="59"/>
      <c r="C26" s="2" t="str">
        <f>IF($B26="","",IF(VLOOKUP($B26,選手名簿!$A$9:$Q$58,2)="","",VLOOKUP($B26,選手名簿!$A$9:$Q$58,2)))</f>
        <v/>
      </c>
      <c r="D26" s="2" t="str">
        <f>IF($B26="","",IF(VLOOKUP($B26,選手名簿!$A$9:$Q$58,3)="","",VLOOKUP($B26,選手名簿!$A$9:$Q$58,3)))</f>
        <v/>
      </c>
      <c r="E26" s="2" t="str">
        <f>IF($B26="","",IF(VLOOKUP($B26,選手名簿!$A$9:$Q$58,4)="","",VLOOKUP($B26,選手名簿!$A$9:$Q$58,4)))</f>
        <v/>
      </c>
      <c r="F26" s="2" t="str">
        <f>IF($B26="","",IF(VLOOKUP($B26,選手名簿!$A$9:$Q$58,5)="","",VLOOKUP($B26,選手名簿!$A$9:$Q$58,5)))</f>
        <v/>
      </c>
    </row>
    <row r="30" spans="1:6" x14ac:dyDescent="0.2">
      <c r="B30" t="s">
        <v>26</v>
      </c>
    </row>
    <row r="32" spans="1:6" x14ac:dyDescent="0.2">
      <c r="B32" s="244" t="str">
        <f>選手名簿!M3</f>
        <v>２０２５年４月●日　　</v>
      </c>
      <c r="C32" s="244"/>
    </row>
    <row r="34" spans="1:6" x14ac:dyDescent="0.2">
      <c r="A34" s="114">
        <f>選手名簿!$B$3</f>
        <v>0</v>
      </c>
      <c r="B34" t="s">
        <v>205</v>
      </c>
      <c r="E34" s="139">
        <f>納入一覧表!$E$4</f>
        <v>0</v>
      </c>
      <c r="F34" s="140"/>
    </row>
  </sheetData>
  <sheetProtection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2"/>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47" t="s">
        <v>59</v>
      </c>
      <c r="C5" s="248"/>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21" customHeight="1" x14ac:dyDescent="0.2">
      <c r="A11" s="150" t="s">
        <v>39</v>
      </c>
      <c r="B11" s="77"/>
      <c r="C11" s="6" t="str">
        <f>IF($B11="","",IF(VLOOKUP($B11,選手名簿!$A$9:$Q$58,2)="","",VLOOKUP($B11,選手名簿!$A$9:$Q$58,2)))</f>
        <v/>
      </c>
      <c r="D11" s="6" t="str">
        <f>IF($B11="","",IF(VLOOKUP($B11,選手名簿!$A$9:$Q$58,3)="","",VLOOKUP($B11,選手名簿!$A$9:$Q$58,3)))</f>
        <v/>
      </c>
      <c r="E11" s="6" t="str">
        <f>IF($B11="","",IF(VLOOKUP($B11,選手名簿!$A$9:$Q$58,4)="","",VLOOKUP($B11,選手名簿!$A$9:$Q$58,4)))</f>
        <v/>
      </c>
      <c r="F11" s="6" t="str">
        <f>IF($B11="","",IF(VLOOKUP($B11,選手名簿!$A$9:$Q$58,5)="","",VLOOKUP($B11,選手名簿!$A$9:$Q$58,5)))</f>
        <v/>
      </c>
    </row>
    <row r="12" spans="1:6" ht="21" customHeight="1" x14ac:dyDescent="0.2">
      <c r="A12" s="151"/>
      <c r="B12" s="78"/>
      <c r="C12" s="7" t="str">
        <f>IF($B12="","",IF(VLOOKUP($B12,選手名簿!$A$9:$Q$58,2)="","",VLOOKUP($B12,選手名簿!$A$9:$Q$58,2)))</f>
        <v/>
      </c>
      <c r="D12" s="7" t="str">
        <f>IF($B12="","",IF(VLOOKUP($B12,選手名簿!$A$9:$Q$58,3)="","",VLOOKUP($B12,選手名簿!$A$9:$Q$58,3)))</f>
        <v/>
      </c>
      <c r="E12" s="7" t="str">
        <f>IF($B12="","",IF(VLOOKUP($B12,選手名簿!$A$9:$Q$58,4)="","",VLOOKUP($B12,選手名簿!$A$9:$Q$58,4)))</f>
        <v/>
      </c>
      <c r="F12" s="7" t="str">
        <f>IF($B12="","",IF(VLOOKUP($B12,選手名簿!$A$9:$Q$58,5)="","",VLOOKUP($B12,選手名簿!$A$9:$Q$58,5)))</f>
        <v/>
      </c>
    </row>
    <row r="13" spans="1:6" ht="21" customHeight="1" x14ac:dyDescent="0.2">
      <c r="A13" s="150" t="s">
        <v>40</v>
      </c>
      <c r="B13" s="77"/>
      <c r="C13" s="6" t="str">
        <f>IF($B13="","",IF(VLOOKUP($B13,選手名簿!$A$9:$Q$58,2)="","",VLOOKUP($B13,選手名簿!$A$9:$Q$58,2)))</f>
        <v/>
      </c>
      <c r="D13" s="6" t="str">
        <f>IF($B13="","",IF(VLOOKUP($B13,選手名簿!$A$9:$Q$58,3)="","",VLOOKUP($B13,選手名簿!$A$9:$Q$58,3)))</f>
        <v/>
      </c>
      <c r="E13" s="6" t="str">
        <f>IF($B13="","",IF(VLOOKUP($B13,選手名簿!$A$9:$Q$58,4)="","",VLOOKUP($B13,選手名簿!$A$9:$Q$58,4)))</f>
        <v/>
      </c>
      <c r="F13" s="6" t="str">
        <f>IF($B13="","",IF(VLOOKUP($B13,選手名簿!$A$9:$Q$58,5)="","",VLOOKUP($B13,選手名簿!$A$9:$Q$58,5)))</f>
        <v/>
      </c>
    </row>
    <row r="14" spans="1:6" ht="21" customHeight="1" x14ac:dyDescent="0.2">
      <c r="A14" s="151"/>
      <c r="B14" s="78"/>
      <c r="C14" s="7" t="str">
        <f>IF($B14="","",IF(VLOOKUP($B14,選手名簿!$A$9:$Q$58,2)="","",VLOOKUP($B14,選手名簿!$A$9:$Q$58,2)))</f>
        <v/>
      </c>
      <c r="D14" s="7" t="str">
        <f>IF($B14="","",IF(VLOOKUP($B14,選手名簿!$A$9:$Q$58,3)="","",VLOOKUP($B14,選手名簿!$A$9:$Q$58,3)))</f>
        <v/>
      </c>
      <c r="E14" s="7" t="str">
        <f>IF($B14="","",IF(VLOOKUP($B14,選手名簿!$A$9:$Q$58,4)="","",VLOOKUP($B14,選手名簿!$A$9:$Q$58,4)))</f>
        <v/>
      </c>
      <c r="F14" s="7" t="str">
        <f>IF($B14="","",IF(VLOOKUP($B14,選手名簿!$A$9:$Q$58,5)="","",VLOOKUP($B14,選手名簿!$A$9:$Q$58,5)))</f>
        <v/>
      </c>
    </row>
    <row r="15" spans="1:6" ht="21" customHeight="1" x14ac:dyDescent="0.2">
      <c r="A15" s="150" t="s">
        <v>41</v>
      </c>
      <c r="B15" s="77"/>
      <c r="C15" s="6" t="str">
        <f>IF($B15="","",IF(VLOOKUP($B15,選手名簿!$A$9:$Q$58,2)="","",VLOOKUP($B15,選手名簿!$A$9:$Q$58,2)))</f>
        <v/>
      </c>
      <c r="D15" s="6" t="str">
        <f>IF($B15="","",IF(VLOOKUP($B15,選手名簿!$A$9:$Q$58,3)="","",VLOOKUP($B15,選手名簿!$A$9:$Q$58,3)))</f>
        <v/>
      </c>
      <c r="E15" s="6" t="str">
        <f>IF($B15="","",IF(VLOOKUP($B15,選手名簿!$A$9:$Q$58,4)="","",VLOOKUP($B15,選手名簿!$A$9:$Q$58,4)))</f>
        <v/>
      </c>
      <c r="F15" s="6" t="str">
        <f>IF($B15="","",IF(VLOOKUP($B15,選手名簿!$A$9:$Q$58,5)="","",VLOOKUP($B15,選手名簿!$A$9:$Q$58,5)))</f>
        <v/>
      </c>
    </row>
    <row r="16" spans="1:6" ht="21" customHeight="1" x14ac:dyDescent="0.2">
      <c r="A16" s="151"/>
      <c r="B16" s="78"/>
      <c r="C16" s="7" t="str">
        <f>IF($B16="","",IF(VLOOKUP($B16,選手名簿!$A$9:$Q$58,2)="","",VLOOKUP($B16,選手名簿!$A$9:$Q$58,2)))</f>
        <v/>
      </c>
      <c r="D16" s="7" t="str">
        <f>IF($B16="","",IF(VLOOKUP($B16,選手名簿!$A$9:$Q$58,3)="","",VLOOKUP($B16,選手名簿!$A$9:$Q$58,3)))</f>
        <v/>
      </c>
      <c r="E16" s="7" t="str">
        <f>IF($B16="","",IF(VLOOKUP($B16,選手名簿!$A$9:$Q$58,4)="","",VLOOKUP($B16,選手名簿!$A$9:$Q$58,4)))</f>
        <v/>
      </c>
      <c r="F16" s="7" t="str">
        <f>IF($B16="","",IF(VLOOKUP($B16,選手名簿!$A$9:$Q$58,5)="","",VLOOKUP($B16,選手名簿!$A$9:$Q$58,5)))</f>
        <v/>
      </c>
    </row>
    <row r="17" spans="1:6" ht="21" customHeight="1" x14ac:dyDescent="0.2">
      <c r="A17" s="150" t="s">
        <v>42</v>
      </c>
      <c r="B17" s="77"/>
      <c r="C17" s="6" t="str">
        <f>IF($B17="","",IF(VLOOKUP($B17,選手名簿!$A$9:$Q$58,2)="","",VLOOKUP($B17,選手名簿!$A$9:$Q$58,2)))</f>
        <v/>
      </c>
      <c r="D17" s="6" t="str">
        <f>IF($B17="","",IF(VLOOKUP($B17,選手名簿!$A$9:$Q$58,3)="","",VLOOKUP($B17,選手名簿!$A$9:$Q$58,3)))</f>
        <v/>
      </c>
      <c r="E17" s="6" t="str">
        <f>IF($B17="","",IF(VLOOKUP($B17,選手名簿!$A$9:$Q$58,4)="","",VLOOKUP($B17,選手名簿!$A$9:$Q$58,4)))</f>
        <v/>
      </c>
      <c r="F17" s="6" t="str">
        <f>IF($B17="","",IF(VLOOKUP($B17,選手名簿!$A$9:$Q$58,5)="","",VLOOKUP($B17,選手名簿!$A$9:$Q$58,5)))</f>
        <v/>
      </c>
    </row>
    <row r="18" spans="1:6" ht="21" customHeight="1" x14ac:dyDescent="0.2">
      <c r="A18" s="151"/>
      <c r="B18" s="78"/>
      <c r="C18" s="7" t="str">
        <f>IF($B18="","",IF(VLOOKUP($B18,選手名簿!$A$9:$Q$58,2)="","",VLOOKUP($B18,選手名簿!$A$9:$Q$58,2)))</f>
        <v/>
      </c>
      <c r="D18" s="7" t="str">
        <f>IF($B18="","",IF(VLOOKUP($B18,選手名簿!$A$9:$Q$58,3)="","",VLOOKUP($B18,選手名簿!$A$9:$Q$58,3)))</f>
        <v/>
      </c>
      <c r="E18" s="7" t="str">
        <f>IF($B18="","",IF(VLOOKUP($B18,選手名簿!$A$9:$Q$58,4)="","",VLOOKUP($B18,選手名簿!$A$9:$Q$58,4)))</f>
        <v/>
      </c>
      <c r="F18" s="7" t="str">
        <f>IF($B18="","",IF(VLOOKUP($B18,選手名簿!$A$9:$Q$58,5)="","",VLOOKUP($B18,選手名簿!$A$9:$Q$58,5)))</f>
        <v/>
      </c>
    </row>
    <row r="19" spans="1:6" ht="21" customHeight="1" x14ac:dyDescent="0.2">
      <c r="A19" s="150" t="s">
        <v>43</v>
      </c>
      <c r="B19" s="77"/>
      <c r="C19" s="6" t="str">
        <f>IF($B19="","",IF(VLOOKUP($B19,選手名簿!$A$9:$Q$58,2)="","",VLOOKUP($B19,選手名簿!$A$9:$Q$58,2)))</f>
        <v/>
      </c>
      <c r="D19" s="6" t="str">
        <f>IF($B19="","",IF(VLOOKUP($B19,選手名簿!$A$9:$Q$58,3)="","",VLOOKUP($B19,選手名簿!$A$9:$Q$58,3)))</f>
        <v/>
      </c>
      <c r="E19" s="6" t="str">
        <f>IF($B19="","",IF(VLOOKUP($B19,選手名簿!$A$9:$Q$58,4)="","",VLOOKUP($B19,選手名簿!$A$9:$Q$58,4)))</f>
        <v/>
      </c>
      <c r="F19" s="6" t="str">
        <f>IF($B19="","",IF(VLOOKUP($B19,選手名簿!$A$9:$Q$58,5)="","",VLOOKUP($B19,選手名簿!$A$9:$Q$58,5)))</f>
        <v/>
      </c>
    </row>
    <row r="20" spans="1:6" ht="21" customHeight="1" x14ac:dyDescent="0.2">
      <c r="A20" s="151"/>
      <c r="B20" s="78"/>
      <c r="C20" s="7" t="str">
        <f>IF($B20="","",IF(VLOOKUP($B20,選手名簿!$A$9:$Q$58,2)="","",VLOOKUP($B20,選手名簿!$A$9:$Q$58,2)))</f>
        <v/>
      </c>
      <c r="D20" s="7" t="str">
        <f>IF($B20="","",IF(VLOOKUP($B20,選手名簿!$A$9:$Q$58,3)="","",VLOOKUP($B20,選手名簿!$A$9:$Q$58,3)))</f>
        <v/>
      </c>
      <c r="E20" s="7" t="str">
        <f>IF($B20="","",IF(VLOOKUP($B20,選手名簿!$A$9:$Q$58,4)="","",VLOOKUP($B20,選手名簿!$A$9:$Q$58,4)))</f>
        <v/>
      </c>
      <c r="F20" s="7" t="str">
        <f>IF($B20="","",IF(VLOOKUP($B20,選手名簿!$A$9:$Q$58,5)="","",VLOOKUP($B20,選手名簿!$A$9:$Q$58,5)))</f>
        <v/>
      </c>
    </row>
    <row r="21" spans="1:6" ht="21" customHeight="1" x14ac:dyDescent="0.2">
      <c r="A21" s="150" t="s">
        <v>44</v>
      </c>
      <c r="B21" s="77"/>
      <c r="C21" s="6" t="str">
        <f>IF($B21="","",IF(VLOOKUP($B21,選手名簿!$A$9:$Q$58,2)="","",VLOOKUP($B21,選手名簿!$A$9:$Q$58,2)))</f>
        <v/>
      </c>
      <c r="D21" s="6" t="str">
        <f>IF($B21="","",IF(VLOOKUP($B21,選手名簿!$A$9:$Q$58,3)="","",VLOOKUP($B21,選手名簿!$A$9:$Q$58,3)))</f>
        <v/>
      </c>
      <c r="E21" s="6" t="str">
        <f>IF($B21="","",IF(VLOOKUP($B21,選手名簿!$A$9:$Q$58,4)="","",VLOOKUP($B21,選手名簿!$A$9:$Q$58,4)))</f>
        <v/>
      </c>
      <c r="F21" s="6" t="str">
        <f>IF($B21="","",IF(VLOOKUP($B21,選手名簿!$A$9:$Q$58,5)="","",VLOOKUP($B21,選手名簿!$A$9:$Q$58,5)))</f>
        <v/>
      </c>
    </row>
    <row r="22" spans="1:6" ht="21" customHeight="1" x14ac:dyDescent="0.2">
      <c r="A22" s="151"/>
      <c r="B22" s="78"/>
      <c r="C22" s="7" t="str">
        <f>IF($B22="","",IF(VLOOKUP($B22,選手名簿!$A$9:$Q$58,2)="","",VLOOKUP($B22,選手名簿!$A$9:$Q$58,2)))</f>
        <v/>
      </c>
      <c r="D22" s="7" t="str">
        <f>IF($B22="","",IF(VLOOKUP($B22,選手名簿!$A$9:$Q$58,3)="","",VLOOKUP($B22,選手名簿!$A$9:$Q$58,3)))</f>
        <v/>
      </c>
      <c r="E22" s="7" t="str">
        <f>IF($B22="","",IF(VLOOKUP($B22,選手名簿!$A$9:$Q$58,4)="","",VLOOKUP($B22,選手名簿!$A$9:$Q$58,4)))</f>
        <v/>
      </c>
      <c r="F22" s="7" t="str">
        <f>IF($B22="","",IF(VLOOKUP($B22,選手名簿!$A$9:$Q$58,5)="","",VLOOKUP($B22,選手名簿!$A$9:$Q$58,5)))</f>
        <v/>
      </c>
    </row>
    <row r="23" spans="1:6" ht="21" customHeight="1" x14ac:dyDescent="0.2">
      <c r="A23" s="150" t="s">
        <v>45</v>
      </c>
      <c r="B23" s="77"/>
      <c r="C23" s="6" t="str">
        <f>IF($B23="","",IF(VLOOKUP($B23,選手名簿!$A$9:$Q$58,2)="","",VLOOKUP($B23,選手名簿!$A$9:$Q$58,2)))</f>
        <v/>
      </c>
      <c r="D23" s="6" t="str">
        <f>IF($B23="","",IF(VLOOKUP($B23,選手名簿!$A$9:$Q$58,3)="","",VLOOKUP($B23,選手名簿!$A$9:$Q$58,3)))</f>
        <v/>
      </c>
      <c r="E23" s="6" t="str">
        <f>IF($B23="","",IF(VLOOKUP($B23,選手名簿!$A$9:$Q$58,4)="","",VLOOKUP($B23,選手名簿!$A$9:$Q$58,4)))</f>
        <v/>
      </c>
      <c r="F23" s="6" t="str">
        <f>IF($B23="","",IF(VLOOKUP($B23,選手名簿!$A$9:$Q$58,5)="","",VLOOKUP($B23,選手名簿!$A$9:$Q$58,5)))</f>
        <v/>
      </c>
    </row>
    <row r="24" spans="1:6" ht="21" customHeight="1" x14ac:dyDescent="0.2">
      <c r="A24" s="151"/>
      <c r="B24" s="78"/>
      <c r="C24" s="7" t="str">
        <f>IF($B24="","",IF(VLOOKUP($B24,選手名簿!$A$9:$Q$58,2)="","",VLOOKUP($B24,選手名簿!$A$9:$Q$58,2)))</f>
        <v/>
      </c>
      <c r="D24" s="7" t="str">
        <f>IF($B24="","",IF(VLOOKUP($B24,選手名簿!$A$9:$Q$58,3)="","",VLOOKUP($B24,選手名簿!$A$9:$Q$58,3)))</f>
        <v/>
      </c>
      <c r="E24" s="7" t="str">
        <f>IF($B24="","",IF(VLOOKUP($B24,選手名簿!$A$9:$Q$58,4)="","",VLOOKUP($B24,選手名簿!$A$9:$Q$58,4)))</f>
        <v/>
      </c>
      <c r="F24" s="7" t="str">
        <f>IF($B24="","",IF(VLOOKUP($B24,選手名簿!$A$9:$Q$58,5)="","",VLOOKUP($B24,選手名簿!$A$9:$Q$58,5)))</f>
        <v/>
      </c>
    </row>
    <row r="25" spans="1:6" ht="21" customHeight="1" x14ac:dyDescent="0.2">
      <c r="A25" s="150" t="s">
        <v>46</v>
      </c>
      <c r="B25" s="77"/>
      <c r="C25" s="6" t="str">
        <f>IF($B25="","",IF(VLOOKUP($B25,選手名簿!$A$9:$Q$58,2)="","",VLOOKUP($B25,選手名簿!$A$9:$Q$58,2)))</f>
        <v/>
      </c>
      <c r="D25" s="6" t="str">
        <f>IF($B25="","",IF(VLOOKUP($B25,選手名簿!$A$9:$Q$58,3)="","",VLOOKUP($B25,選手名簿!$A$9:$Q$58,3)))</f>
        <v/>
      </c>
      <c r="E25" s="6" t="str">
        <f>IF($B25="","",IF(VLOOKUP($B25,選手名簿!$A$9:$Q$58,4)="","",VLOOKUP($B25,選手名簿!$A$9:$Q$58,4)))</f>
        <v/>
      </c>
      <c r="F25" s="6" t="str">
        <f>IF($B25="","",IF(VLOOKUP($B25,選手名簿!$A$9:$Q$58,5)="","",VLOOKUP($B25,選手名簿!$A$9:$Q$58,5)))</f>
        <v/>
      </c>
    </row>
    <row r="26" spans="1:6" ht="21" customHeight="1" x14ac:dyDescent="0.2">
      <c r="A26" s="151"/>
      <c r="B26" s="78"/>
      <c r="C26" s="7" t="str">
        <f>IF($B26="","",IF(VLOOKUP($B26,選手名簿!$A$9:$Q$58,2)="","",VLOOKUP($B26,選手名簿!$A$9:$Q$58,2)))</f>
        <v/>
      </c>
      <c r="D26" s="7" t="str">
        <f>IF($B26="","",IF(VLOOKUP($B26,選手名簿!$A$9:$Q$58,3)="","",VLOOKUP($B26,選手名簿!$A$9:$Q$58,3)))</f>
        <v/>
      </c>
      <c r="E26" s="7" t="str">
        <f>IF($B26="","",IF(VLOOKUP($B26,選手名簿!$A$9:$Q$58,4)="","",VLOOKUP($B26,選手名簿!$A$9:$Q$58,4)))</f>
        <v/>
      </c>
      <c r="F26" s="7" t="str">
        <f>IF($B26="","",IF(VLOOKUP($B26,選手名簿!$A$9:$Q$58,5)="","",VLOOKUP($B26,選手名簿!$A$9:$Q$58,5)))</f>
        <v/>
      </c>
    </row>
    <row r="27" spans="1:6" ht="21" customHeight="1" x14ac:dyDescent="0.2">
      <c r="A27" s="150" t="s">
        <v>47</v>
      </c>
      <c r="B27" s="77"/>
      <c r="C27" s="6" t="str">
        <f>IF($B27="","",IF(VLOOKUP($B27,選手名簿!$A$9:$Q$58,2)="","",VLOOKUP($B27,選手名簿!$A$9:$Q$58,2)))</f>
        <v/>
      </c>
      <c r="D27" s="6" t="str">
        <f>IF($B27="","",IF(VLOOKUP($B27,選手名簿!$A$9:$Q$58,3)="","",VLOOKUP($B27,選手名簿!$A$9:$Q$58,3)))</f>
        <v/>
      </c>
      <c r="E27" s="6" t="str">
        <f>IF($B27="","",IF(VLOOKUP($B27,選手名簿!$A$9:$Q$58,4)="","",VLOOKUP($B27,選手名簿!$A$9:$Q$58,4)))</f>
        <v/>
      </c>
      <c r="F27" s="6" t="str">
        <f>IF($B27="","",IF(VLOOKUP($B27,選手名簿!$A$9:$Q$58,5)="","",VLOOKUP($B27,選手名簿!$A$9:$Q$58,5)))</f>
        <v/>
      </c>
    </row>
    <row r="28" spans="1:6" ht="21" customHeight="1" x14ac:dyDescent="0.2">
      <c r="A28" s="151"/>
      <c r="B28" s="78"/>
      <c r="C28" s="7" t="str">
        <f>IF($B28="","",IF(VLOOKUP($B28,選手名簿!$A$9:$Q$58,2)="","",VLOOKUP($B28,選手名簿!$A$9:$Q$58,2)))</f>
        <v/>
      </c>
      <c r="D28" s="7" t="str">
        <f>IF($B28="","",IF(VLOOKUP($B28,選手名簿!$A$9:$Q$58,3)="","",VLOOKUP($B28,選手名簿!$A$9:$Q$58,3)))</f>
        <v/>
      </c>
      <c r="E28" s="7" t="str">
        <f>IF($B28="","",IF(VLOOKUP($B28,選手名簿!$A$9:$Q$58,4)="","",VLOOKUP($B28,選手名簿!$A$9:$Q$58,4)))</f>
        <v/>
      </c>
      <c r="F28" s="7" t="str">
        <f>IF($B28="","",IF(VLOOKUP($B28,選手名簿!$A$9:$Q$58,5)="","",VLOOKUP($B28,選手名簿!$A$9:$Q$58,5)))</f>
        <v/>
      </c>
    </row>
    <row r="29" spans="1:6" ht="21" customHeight="1" x14ac:dyDescent="0.2">
      <c r="A29" s="150" t="s">
        <v>48</v>
      </c>
      <c r="B29" s="77"/>
      <c r="C29" s="6" t="str">
        <f>IF($B29="","",IF(VLOOKUP($B29,選手名簿!$A$9:$Q$58,2)="","",VLOOKUP($B29,選手名簿!$A$9:$Q$58,2)))</f>
        <v/>
      </c>
      <c r="D29" s="6" t="str">
        <f>IF($B29="","",IF(VLOOKUP($B29,選手名簿!$A$9:$Q$58,3)="","",VLOOKUP($B29,選手名簿!$A$9:$Q$58,3)))</f>
        <v/>
      </c>
      <c r="E29" s="6" t="str">
        <f>IF($B29="","",IF(VLOOKUP($B29,選手名簿!$A$9:$Q$58,4)="","",VLOOKUP($B29,選手名簿!$A$9:$Q$58,4)))</f>
        <v/>
      </c>
      <c r="F29" s="6" t="str">
        <f>IF($B29="","",IF(VLOOKUP($B29,選手名簿!$A$9:$Q$58,5)="","",VLOOKUP($B29,選手名簿!$A$9:$Q$58,5)))</f>
        <v/>
      </c>
    </row>
    <row r="30" spans="1:6" ht="21" customHeight="1" x14ac:dyDescent="0.2">
      <c r="A30" s="151"/>
      <c r="B30" s="78"/>
      <c r="C30" s="7" t="str">
        <f>IF($B30="","",IF(VLOOKUP($B30,選手名簿!$A$9:$Q$58,2)="","",VLOOKUP($B30,選手名簿!$A$9:$Q$58,2)))</f>
        <v/>
      </c>
      <c r="D30" s="7" t="str">
        <f>IF($B30="","",IF(VLOOKUP($B30,選手名簿!$A$9:$Q$58,3)="","",VLOOKUP($B30,選手名簿!$A$9:$Q$58,3)))</f>
        <v/>
      </c>
      <c r="E30" s="7" t="str">
        <f>IF($B30="","",IF(VLOOKUP($B30,選手名簿!$A$9:$Q$58,4)="","",VLOOKUP($B30,選手名簿!$A$9:$Q$58,4)))</f>
        <v/>
      </c>
      <c r="F30" s="7" t="str">
        <f>IF($B30="","",IF(VLOOKUP($B30,選手名簿!$A$9:$Q$58,5)="","",VLOOKUP($B30,選手名簿!$A$9:$Q$58,5)))</f>
        <v/>
      </c>
    </row>
    <row r="31" spans="1:6" ht="21" customHeight="1" x14ac:dyDescent="0.2">
      <c r="A31" s="150" t="s">
        <v>49</v>
      </c>
      <c r="B31" s="77"/>
      <c r="C31" s="6" t="str">
        <f>IF($B31="","",IF(VLOOKUP($B31,選手名簿!$A$9:$Q$58,2)="","",VLOOKUP($B31,選手名簿!$A$9:$Q$58,2)))</f>
        <v/>
      </c>
      <c r="D31" s="6" t="str">
        <f>IF($B31="","",IF(VLOOKUP($B31,選手名簿!$A$9:$Q$58,3)="","",VLOOKUP($B31,選手名簿!$A$9:$Q$58,3)))</f>
        <v/>
      </c>
      <c r="E31" s="6" t="str">
        <f>IF($B31="","",IF(VLOOKUP($B31,選手名簿!$A$9:$Q$58,4)="","",VLOOKUP($B31,選手名簿!$A$9:$Q$58,4)))</f>
        <v/>
      </c>
      <c r="F31" s="6" t="str">
        <f>IF($B31="","",IF(VLOOKUP($B31,選手名簿!$A$9:$Q$58,5)="","",VLOOKUP($B31,選手名簿!$A$9:$Q$58,5)))</f>
        <v/>
      </c>
    </row>
    <row r="32" spans="1:6" ht="21" customHeight="1" x14ac:dyDescent="0.2">
      <c r="A32" s="151"/>
      <c r="B32" s="78"/>
      <c r="C32" s="7" t="str">
        <f>IF($B32="","",IF(VLOOKUP($B32,選手名簿!$A$9:$Q$58,2)="","",VLOOKUP($B32,選手名簿!$A$9:$Q$58,2)))</f>
        <v/>
      </c>
      <c r="D32" s="7" t="str">
        <f>IF($B32="","",IF(VLOOKUP($B32,選手名簿!$A$9:$Q$58,3)="","",VLOOKUP($B32,選手名簿!$A$9:$Q$58,3)))</f>
        <v/>
      </c>
      <c r="E32" s="7" t="str">
        <f>IF($B32="","",IF(VLOOKUP($B32,選手名簿!$A$9:$Q$58,4)="","",VLOOKUP($B32,選手名簿!$A$9:$Q$58,4)))</f>
        <v/>
      </c>
      <c r="F32" s="7" t="str">
        <f>IF($B32="","",IF(VLOOKUP($B32,選手名簿!$A$9:$Q$58,5)="","",VLOOKUP($B32,選手名簿!$A$9:$Q$58,5)))</f>
        <v/>
      </c>
    </row>
    <row r="33" spans="1:6" ht="21" customHeight="1" x14ac:dyDescent="0.2">
      <c r="A33" s="150" t="s">
        <v>50</v>
      </c>
      <c r="B33" s="77"/>
      <c r="C33" s="6" t="str">
        <f>IF($B33="","",IF(VLOOKUP($B33,選手名簿!$A$9:$Q$58,2)="","",VLOOKUP($B33,選手名簿!$A$9:$Q$58,2)))</f>
        <v/>
      </c>
      <c r="D33" s="6" t="str">
        <f>IF($B33="","",IF(VLOOKUP($B33,選手名簿!$A$9:$Q$58,3)="","",VLOOKUP($B33,選手名簿!$A$9:$Q$58,3)))</f>
        <v/>
      </c>
      <c r="E33" s="6" t="str">
        <f>IF($B33="","",IF(VLOOKUP($B33,選手名簿!$A$9:$Q$58,4)="","",VLOOKUP($B33,選手名簿!$A$9:$Q$58,4)))</f>
        <v/>
      </c>
      <c r="F33" s="6" t="str">
        <f>IF($B33="","",IF(VLOOKUP($B33,選手名簿!$A$9:$Q$58,5)="","",VLOOKUP($B33,選手名簿!$A$9:$Q$58,5)))</f>
        <v/>
      </c>
    </row>
    <row r="34" spans="1:6" ht="21" customHeight="1" x14ac:dyDescent="0.2">
      <c r="A34" s="151"/>
      <c r="B34" s="78"/>
      <c r="C34" s="7" t="str">
        <f>IF($B34="","",IF(VLOOKUP($B34,選手名簿!$A$9:$Q$58,2)="","",VLOOKUP($B34,選手名簿!$A$9:$Q$58,2)))</f>
        <v/>
      </c>
      <c r="D34" s="7" t="str">
        <f>IF($B34="","",IF(VLOOKUP($B34,選手名簿!$A$9:$Q$58,3)="","",VLOOKUP($B34,選手名簿!$A$9:$Q$58,3)))</f>
        <v/>
      </c>
      <c r="E34" s="7" t="str">
        <f>IF($B34="","",IF(VLOOKUP($B34,選手名簿!$A$9:$Q$58,4)="","",VLOOKUP($B34,選手名簿!$A$9:$Q$58,4)))</f>
        <v/>
      </c>
      <c r="F34" s="7" t="str">
        <f>IF($B34="","",IF(VLOOKUP($B34,選手名簿!$A$9:$Q$58,5)="","",VLOOKUP($B34,選手名簿!$A$9:$Q$58,5)))</f>
        <v/>
      </c>
    </row>
    <row r="38" spans="1:6" x14ac:dyDescent="0.2">
      <c r="B38" t="s">
        <v>26</v>
      </c>
    </row>
    <row r="40" spans="1:6" x14ac:dyDescent="0.2">
      <c r="B40" s="244" t="str">
        <f>選手名簿!M3</f>
        <v>２０２５年４月●日　　</v>
      </c>
      <c r="C40" s="244"/>
    </row>
    <row r="42" spans="1:6" x14ac:dyDescent="0.2">
      <c r="A42" s="114">
        <f>選手名簿!$B$3</f>
        <v>0</v>
      </c>
      <c r="B42" t="s">
        <v>205</v>
      </c>
      <c r="E42" s="139">
        <f>納入一覧表!$E$4</f>
        <v>0</v>
      </c>
      <c r="F42" s="140"/>
    </row>
  </sheetData>
  <sheetProtection algorithmName="SHA-512" hashValue="ehboDQTlfnjzmQn8shHNu93Kz7cbLQ6xLTwT0hcSlZw7x3Gh/LP4GeH0ARkeCOAJR7tjP8qLqcj3Y8278O49dQ==" saltValue="Z+1M4v0BOWmxVobks3h8Xg==" spinCount="100000" sheet="1" selectLockedCells="1"/>
  <mergeCells count="20">
    <mergeCell ref="A19:A20"/>
    <mergeCell ref="A21:A22"/>
    <mergeCell ref="A23:A24"/>
    <mergeCell ref="A25:A26"/>
    <mergeCell ref="B40:C40"/>
    <mergeCell ref="A27:A28"/>
    <mergeCell ref="A29:A30"/>
    <mergeCell ref="A31:A32"/>
    <mergeCell ref="A33:A34"/>
    <mergeCell ref="A11:A12"/>
    <mergeCell ref="A13:A14"/>
    <mergeCell ref="A15:A16"/>
    <mergeCell ref="A17:A18"/>
    <mergeCell ref="C9:D9"/>
    <mergeCell ref="A1:B1"/>
    <mergeCell ref="B3:E3"/>
    <mergeCell ref="B5:C5"/>
    <mergeCell ref="A9:A10"/>
    <mergeCell ref="B9:B10"/>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2"/>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47" t="s">
        <v>60</v>
      </c>
      <c r="C5" s="248"/>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32.25" customHeight="1" x14ac:dyDescent="0.2">
      <c r="A11" s="2" t="s">
        <v>20</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6" ht="32.25" customHeight="1" x14ac:dyDescent="0.2">
      <c r="A12" s="2" t="s">
        <v>21</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row>
    <row r="13" spans="1:6" ht="32.25" customHeight="1" x14ac:dyDescent="0.2">
      <c r="A13" s="2" t="s">
        <v>22</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row>
    <row r="14" spans="1:6" ht="32.25" customHeight="1" x14ac:dyDescent="0.2">
      <c r="A14" s="2" t="s">
        <v>23</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row>
    <row r="15" spans="1:6" ht="32.25" customHeight="1" x14ac:dyDescent="0.2">
      <c r="A15" s="2" t="s">
        <v>24</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row>
    <row r="16" spans="1:6" ht="32.25" customHeight="1" x14ac:dyDescent="0.2">
      <c r="A16" s="2" t="s">
        <v>25</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row>
    <row r="17" spans="1:6" ht="32.25" customHeight="1" x14ac:dyDescent="0.2">
      <c r="A17" s="2" t="s">
        <v>28</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row>
    <row r="18" spans="1:6" ht="32.25" customHeight="1" x14ac:dyDescent="0.2">
      <c r="A18" s="2" t="s">
        <v>29</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row>
    <row r="19" spans="1:6" ht="32.25" customHeight="1" x14ac:dyDescent="0.2">
      <c r="A19" s="2" t="s">
        <v>30</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row>
    <row r="20" spans="1:6" ht="32.25" customHeight="1" x14ac:dyDescent="0.2">
      <c r="A20" s="2" t="s">
        <v>32</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row>
    <row r="21" spans="1:6" ht="32.25" customHeight="1" x14ac:dyDescent="0.2">
      <c r="A21" s="2" t="s">
        <v>33</v>
      </c>
      <c r="B21" s="59"/>
      <c r="C21" s="2" t="str">
        <f>IF($B21="","",IF(VLOOKUP($B21,選手名簿!$A$9:$Q$58,2)="","",VLOOKUP($B21,選手名簿!$A$9:$Q$58,2)))</f>
        <v/>
      </c>
      <c r="D21" s="2" t="str">
        <f>IF($B21="","",IF(VLOOKUP($B21,選手名簿!$A$9:$Q$58,3)="","",VLOOKUP($B21,選手名簿!$A$9:$Q$58,3)))</f>
        <v/>
      </c>
      <c r="E21" s="2" t="str">
        <f>IF($B21="","",IF(VLOOKUP($B21,選手名簿!$A$9:$Q$58,4)="","",VLOOKUP($B21,選手名簿!$A$9:$Q$58,4)))</f>
        <v/>
      </c>
      <c r="F21" s="2" t="str">
        <f>IF($B21="","",IF(VLOOKUP($B21,選手名簿!$A$9:$Q$58,5)="","",VLOOKUP($B21,選手名簿!$A$9:$Q$58,5)))</f>
        <v/>
      </c>
    </row>
    <row r="22" spans="1:6" ht="32.25" customHeight="1" x14ac:dyDescent="0.2">
      <c r="A22" s="2" t="s">
        <v>34</v>
      </c>
      <c r="B22" s="59"/>
      <c r="C22" s="2" t="str">
        <f>IF($B22="","",IF(VLOOKUP($B22,選手名簿!$A$9:$Q$58,2)="","",VLOOKUP($B22,選手名簿!$A$9:$Q$58,2)))</f>
        <v/>
      </c>
      <c r="D22" s="2" t="str">
        <f>IF($B22="","",IF(VLOOKUP($B22,選手名簿!$A$9:$Q$58,3)="","",VLOOKUP($B22,選手名簿!$A$9:$Q$58,3)))</f>
        <v/>
      </c>
      <c r="E22" s="2" t="str">
        <f>IF($B22="","",IF(VLOOKUP($B22,選手名簿!$A$9:$Q$58,4)="","",VLOOKUP($B22,選手名簿!$A$9:$Q$58,4)))</f>
        <v/>
      </c>
      <c r="F22" s="2" t="str">
        <f>IF($B22="","",IF(VLOOKUP($B22,選手名簿!$A$9:$Q$58,5)="","",VLOOKUP($B22,選手名簿!$A$9:$Q$58,5)))</f>
        <v/>
      </c>
    </row>
    <row r="23" spans="1:6" ht="32.25" customHeight="1" x14ac:dyDescent="0.2">
      <c r="A23" s="2" t="s">
        <v>35</v>
      </c>
      <c r="B23" s="59"/>
      <c r="C23" s="2" t="str">
        <f>IF($B23="","",IF(VLOOKUP($B23,選手名簿!$A$9:$Q$58,2)="","",VLOOKUP($B23,選手名簿!$A$9:$Q$58,2)))</f>
        <v/>
      </c>
      <c r="D23" s="2" t="str">
        <f>IF($B23="","",IF(VLOOKUP($B23,選手名簿!$A$9:$Q$58,3)="","",VLOOKUP($B23,選手名簿!$A$9:$Q$58,3)))</f>
        <v/>
      </c>
      <c r="E23" s="2" t="str">
        <f>IF($B23="","",IF(VLOOKUP($B23,選手名簿!$A$9:$Q$58,4)="","",VLOOKUP($B23,選手名簿!$A$9:$Q$58,4)))</f>
        <v/>
      </c>
      <c r="F23" s="2" t="str">
        <f>IF($B23="","",IF(VLOOKUP($B23,選手名簿!$A$9:$Q$58,5)="","",VLOOKUP($B23,選手名簿!$A$9:$Q$58,5)))</f>
        <v/>
      </c>
    </row>
    <row r="24" spans="1:6" ht="32.25" customHeight="1" x14ac:dyDescent="0.2">
      <c r="A24" s="2" t="s">
        <v>36</v>
      </c>
      <c r="B24" s="59"/>
      <c r="C24" s="2" t="str">
        <f>IF($B24="","",IF(VLOOKUP($B24,選手名簿!$A$9:$Q$58,2)="","",VLOOKUP($B24,選手名簿!$A$9:$Q$58,2)))</f>
        <v/>
      </c>
      <c r="D24" s="2" t="str">
        <f>IF($B24="","",IF(VLOOKUP($B24,選手名簿!$A$9:$Q$58,3)="","",VLOOKUP($B24,選手名簿!$A$9:$Q$58,3)))</f>
        <v/>
      </c>
      <c r="E24" s="2" t="str">
        <f>IF($B24="","",IF(VLOOKUP($B24,選手名簿!$A$9:$Q$58,4)="","",VLOOKUP($B24,選手名簿!$A$9:$Q$58,4)))</f>
        <v/>
      </c>
      <c r="F24" s="2" t="str">
        <f>IF($B24="","",IF(VLOOKUP($B24,選手名簿!$A$9:$Q$58,5)="","",VLOOKUP($B24,選手名簿!$A$9:$Q$58,5)))</f>
        <v/>
      </c>
    </row>
    <row r="25" spans="1:6" ht="32.25" customHeight="1" x14ac:dyDescent="0.2">
      <c r="A25" s="2" t="s">
        <v>37</v>
      </c>
      <c r="B25" s="59"/>
      <c r="C25" s="2" t="str">
        <f>IF($B25="","",IF(VLOOKUP($B25,選手名簿!$A$9:$Q$58,2)="","",VLOOKUP($B25,選手名簿!$A$9:$Q$58,2)))</f>
        <v/>
      </c>
      <c r="D25" s="2" t="str">
        <f>IF($B25="","",IF(VLOOKUP($B25,選手名簿!$A$9:$Q$58,3)="","",VLOOKUP($B25,選手名簿!$A$9:$Q$58,3)))</f>
        <v/>
      </c>
      <c r="E25" s="2" t="str">
        <f>IF($B25="","",IF(VLOOKUP($B25,選手名簿!$A$9:$Q$58,4)="","",VLOOKUP($B25,選手名簿!$A$9:$Q$58,4)))</f>
        <v/>
      </c>
      <c r="F25" s="2" t="str">
        <f>IF($B25="","",IF(VLOOKUP($B25,選手名簿!$A$9:$Q$58,5)="","",VLOOKUP($B25,選手名簿!$A$9:$Q$58,5)))</f>
        <v/>
      </c>
    </row>
    <row r="26" spans="1:6" ht="32.25" customHeight="1" x14ac:dyDescent="0.2">
      <c r="A26" s="2" t="s">
        <v>38</v>
      </c>
      <c r="B26" s="59"/>
      <c r="C26" s="2" t="str">
        <f>IF($B26="","",IF(VLOOKUP($B26,選手名簿!$A$9:$Q$58,2)="","",VLOOKUP($B26,選手名簿!$A$9:$Q$58,2)))</f>
        <v/>
      </c>
      <c r="D26" s="2" t="str">
        <f>IF($B26="","",IF(VLOOKUP($B26,選手名簿!$A$9:$Q$58,3)="","",VLOOKUP($B26,選手名簿!$A$9:$Q$58,3)))</f>
        <v/>
      </c>
      <c r="E26" s="2" t="str">
        <f>IF($B26="","",IF(VLOOKUP($B26,選手名簿!$A$9:$Q$58,4)="","",VLOOKUP($B26,選手名簿!$A$9:$Q$58,4)))</f>
        <v/>
      </c>
      <c r="F26" s="2" t="str">
        <f>IF($B26="","",IF(VLOOKUP($B26,選手名簿!$A$9:$Q$58,5)="","",VLOOKUP($B26,選手名簿!$A$9:$Q$58,5)))</f>
        <v/>
      </c>
    </row>
    <row r="30" spans="1:6" x14ac:dyDescent="0.2">
      <c r="B30" t="s">
        <v>26</v>
      </c>
    </row>
    <row r="32" spans="1:6" x14ac:dyDescent="0.2">
      <c r="B32" s="244" t="str">
        <f>選手名簿!M3</f>
        <v>２０２５年４月●日　　</v>
      </c>
      <c r="C32" s="244"/>
    </row>
    <row r="34" spans="1:6" x14ac:dyDescent="0.2">
      <c r="A34" s="114">
        <f>選手名簿!$B$3</f>
        <v>0</v>
      </c>
      <c r="B34" t="s">
        <v>205</v>
      </c>
      <c r="E34" s="139">
        <f>納入一覧表!$E$4</f>
        <v>0</v>
      </c>
      <c r="F34" s="140"/>
    </row>
  </sheetData>
  <sheetProtection algorithmName="SHA-512" hashValue="UhGN8/jL82Bd9/5v1NYTRy/2hAhLBWKhh1pPQm865BPhmysWnk1VSdzEc3Z5QojDkDOzliqTTXxz6wo5aq2Tdw==" saltValue="UAUdwOPeV0YAA8Gw81TypA=="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pageSetUpPr fitToPage="1"/>
  </sheetPr>
  <dimension ref="A1:AP228"/>
  <sheetViews>
    <sheetView workbookViewId="0">
      <pane xSplit="5" ySplit="5" topLeftCell="F6" activePane="bottomRight" state="frozen"/>
      <selection sqref="A1:XFD1048576"/>
      <selection pane="topRight" sqref="A1:XFD1048576"/>
      <selection pane="bottomLeft" sqref="A1:XFD1048576"/>
      <selection pane="bottomRight" activeCell="X2" sqref="X2:Z2"/>
    </sheetView>
  </sheetViews>
  <sheetFormatPr defaultColWidth="9" defaultRowHeight="13" x14ac:dyDescent="0.2"/>
  <cols>
    <col min="1" max="1" width="3.453125" style="19" customWidth="1"/>
    <col min="2" max="3" width="7.6328125" style="19" customWidth="1"/>
    <col min="4" max="4" width="9.6328125" style="19" customWidth="1"/>
    <col min="5" max="5" width="10.6328125" style="19" customWidth="1"/>
    <col min="6" max="6" width="4.36328125" style="19" customWidth="1"/>
    <col min="7" max="7" width="3" style="56" customWidth="1"/>
    <col min="8" max="35" width="3" style="19" customWidth="1"/>
    <col min="36" max="36" width="3.26953125" style="19" bestFit="1" customWidth="1"/>
    <col min="37" max="37" width="2.90625" style="19" bestFit="1" customWidth="1"/>
    <col min="38" max="42" width="3" style="19" customWidth="1"/>
    <col min="43" max="16384" width="9" style="19"/>
  </cols>
  <sheetData>
    <row r="1" spans="1:42" ht="22.5" customHeight="1" x14ac:dyDescent="0.2">
      <c r="A1" s="18"/>
      <c r="B1" s="134" t="s">
        <v>221</v>
      </c>
      <c r="C1" s="87"/>
      <c r="D1" s="87"/>
      <c r="E1" s="87"/>
      <c r="F1" s="87"/>
      <c r="G1" s="87"/>
      <c r="H1" s="87"/>
      <c r="I1" s="87"/>
      <c r="J1" s="87"/>
      <c r="K1" s="87"/>
      <c r="L1" s="87"/>
      <c r="M1" s="87"/>
      <c r="N1" s="87"/>
      <c r="O1" s="87"/>
      <c r="P1" s="87"/>
      <c r="Q1" s="87"/>
      <c r="R1" s="87"/>
      <c r="S1" s="87"/>
      <c r="T1" s="87"/>
      <c r="U1" s="87"/>
      <c r="V1" s="87"/>
      <c r="W1" s="87"/>
      <c r="X1" s="168">
        <f>選手名簿!$B$3</f>
        <v>0</v>
      </c>
      <c r="Y1" s="169"/>
      <c r="Z1" s="169"/>
      <c r="AA1" s="169"/>
      <c r="AB1" s="169"/>
      <c r="AC1" s="169"/>
      <c r="AD1" s="169"/>
      <c r="AE1" s="169"/>
      <c r="AF1" s="169"/>
      <c r="AG1" s="169"/>
      <c r="AH1" s="169"/>
      <c r="AI1" s="169"/>
      <c r="AJ1" s="170"/>
    </row>
    <row r="2" spans="1:42" ht="21" customHeight="1" thickBot="1" x14ac:dyDescent="0.25">
      <c r="G2" s="19"/>
      <c r="T2" s="171" t="s">
        <v>70</v>
      </c>
      <c r="U2" s="171"/>
      <c r="V2" s="171"/>
      <c r="W2" s="20" t="s">
        <v>71</v>
      </c>
      <c r="X2" s="172"/>
      <c r="Y2" s="172"/>
      <c r="Z2" s="172"/>
      <c r="AA2" s="21" t="s">
        <v>72</v>
      </c>
      <c r="AB2" s="22" t="s">
        <v>73</v>
      </c>
      <c r="AD2" s="20" t="s">
        <v>74</v>
      </c>
      <c r="AE2" s="172"/>
      <c r="AF2" s="172"/>
      <c r="AG2" s="172"/>
      <c r="AH2" s="21" t="s">
        <v>75</v>
      </c>
      <c r="AI2" s="19" t="s">
        <v>76</v>
      </c>
      <c r="AJ2" s="19" t="s">
        <v>77</v>
      </c>
    </row>
    <row r="3" spans="1:42" ht="20.149999999999999" customHeight="1" x14ac:dyDescent="0.2">
      <c r="A3" s="199" t="s">
        <v>78</v>
      </c>
      <c r="B3" s="191" t="s">
        <v>190</v>
      </c>
      <c r="C3" s="192" t="e">
        <f>IF($A3="","",IF(VLOOKUP($A3,選手名簿!$A$9:$Q$58,3)="","",VLOOKUP($A3,選手名簿!$A$9:$Q$58,3)))</f>
        <v>#N/A</v>
      </c>
      <c r="D3" s="191" t="s">
        <v>184</v>
      </c>
      <c r="E3" s="192"/>
      <c r="F3" s="202" t="s">
        <v>79</v>
      </c>
      <c r="G3" s="176" t="s">
        <v>80</v>
      </c>
      <c r="H3" s="177"/>
      <c r="I3" s="177"/>
      <c r="J3" s="177"/>
      <c r="K3" s="177"/>
      <c r="L3" s="177"/>
      <c r="M3" s="177"/>
      <c r="N3" s="178"/>
      <c r="O3" s="176" t="s">
        <v>81</v>
      </c>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88"/>
    </row>
    <row r="4" spans="1:42" ht="20.149999999999999" customHeight="1" x14ac:dyDescent="0.2">
      <c r="A4" s="200"/>
      <c r="B4" s="193" t="str">
        <f>IF($A4="","",IF(VLOOKUP($A4,選手名簿!$A$9:$Q$58,2)="","",VLOOKUP($A4,選手名簿!$A$9:$Q$58,2)))</f>
        <v/>
      </c>
      <c r="C4" s="194" t="str">
        <f>IF($A4="","",IF(VLOOKUP($A4,選手名簿!$A$9:$Q$58,3)="","",VLOOKUP($A4,選手名簿!$A$9:$Q$58,3)))</f>
        <v/>
      </c>
      <c r="D4" s="197"/>
      <c r="E4" s="194"/>
      <c r="F4" s="203"/>
      <c r="G4" s="179" t="s">
        <v>17</v>
      </c>
      <c r="H4" s="181" t="s">
        <v>82</v>
      </c>
      <c r="I4" s="183" t="s">
        <v>83</v>
      </c>
      <c r="J4" s="173" t="s">
        <v>84</v>
      </c>
      <c r="K4" s="174"/>
      <c r="L4" s="174"/>
      <c r="M4" s="174"/>
      <c r="N4" s="175"/>
      <c r="O4" s="185" t="s">
        <v>85</v>
      </c>
      <c r="P4" s="186"/>
      <c r="Q4" s="186"/>
      <c r="R4" s="186"/>
      <c r="S4" s="186"/>
      <c r="T4" s="186"/>
      <c r="U4" s="186"/>
      <c r="V4" s="186"/>
      <c r="W4" s="186"/>
      <c r="X4" s="186"/>
      <c r="Y4" s="186"/>
      <c r="Z4" s="186"/>
      <c r="AA4" s="186"/>
      <c r="AB4" s="186"/>
      <c r="AC4" s="173" t="s">
        <v>86</v>
      </c>
      <c r="AD4" s="174"/>
      <c r="AE4" s="174"/>
      <c r="AF4" s="174"/>
      <c r="AG4" s="174"/>
      <c r="AH4" s="174"/>
      <c r="AI4" s="174"/>
      <c r="AJ4" s="174"/>
      <c r="AK4" s="174"/>
      <c r="AL4" s="174"/>
      <c r="AM4" s="174"/>
      <c r="AN4" s="174"/>
      <c r="AO4" s="174"/>
      <c r="AP4" s="187"/>
    </row>
    <row r="5" spans="1:42" ht="45" customHeight="1" thickBot="1" x14ac:dyDescent="0.25">
      <c r="A5" s="201"/>
      <c r="B5" s="195" t="str">
        <f>IF($A5="","",IF(VLOOKUP($A5,選手名簿!$A$9:$Q$58,2)="","",VLOOKUP($A5,選手名簿!$A$9:$Q$58,2)))</f>
        <v/>
      </c>
      <c r="C5" s="196" t="str">
        <f>IF($A5="","",IF(VLOOKUP($A5,選手名簿!$A$9:$Q$58,3)="","",VLOOKUP($A5,選手名簿!$A$9:$Q$58,3)))</f>
        <v/>
      </c>
      <c r="D5" s="198"/>
      <c r="E5" s="196"/>
      <c r="F5" s="204"/>
      <c r="G5" s="180"/>
      <c r="H5" s="182"/>
      <c r="I5" s="184"/>
      <c r="J5" s="24" t="s">
        <v>87</v>
      </c>
      <c r="K5" s="23" t="s">
        <v>88</v>
      </c>
      <c r="L5" s="84" t="s">
        <v>188</v>
      </c>
      <c r="M5" s="25" t="s">
        <v>189</v>
      </c>
      <c r="N5" s="88" t="s">
        <v>197</v>
      </c>
      <c r="O5" s="25" t="s">
        <v>89</v>
      </c>
      <c r="P5" s="26" t="s">
        <v>90</v>
      </c>
      <c r="Q5" s="27" t="s">
        <v>91</v>
      </c>
      <c r="R5" s="28" t="s">
        <v>92</v>
      </c>
      <c r="S5" s="24" t="s">
        <v>93</v>
      </c>
      <c r="T5" s="28" t="s">
        <v>94</v>
      </c>
      <c r="U5" s="24" t="s">
        <v>95</v>
      </c>
      <c r="V5" s="26" t="s">
        <v>96</v>
      </c>
      <c r="W5" s="24" t="s">
        <v>97</v>
      </c>
      <c r="X5" s="26" t="s">
        <v>98</v>
      </c>
      <c r="Y5" s="29" t="s">
        <v>99</v>
      </c>
      <c r="Z5" s="26" t="s">
        <v>100</v>
      </c>
      <c r="AA5" s="24" t="s">
        <v>101</v>
      </c>
      <c r="AB5" s="26" t="s">
        <v>102</v>
      </c>
      <c r="AC5" s="24" t="s">
        <v>89</v>
      </c>
      <c r="AD5" s="26" t="s">
        <v>90</v>
      </c>
      <c r="AE5" s="27" t="s">
        <v>91</v>
      </c>
      <c r="AF5" s="28" t="s">
        <v>92</v>
      </c>
      <c r="AG5" s="30" t="s">
        <v>93</v>
      </c>
      <c r="AH5" s="28" t="s">
        <v>94</v>
      </c>
      <c r="AI5" s="24" t="s">
        <v>95</v>
      </c>
      <c r="AJ5" s="28" t="s">
        <v>96</v>
      </c>
      <c r="AK5" s="29" t="s">
        <v>195</v>
      </c>
      <c r="AL5" s="28" t="s">
        <v>196</v>
      </c>
      <c r="AM5" s="29" t="s">
        <v>232</v>
      </c>
      <c r="AN5" s="28" t="s">
        <v>233</v>
      </c>
      <c r="AO5" s="29" t="s">
        <v>234</v>
      </c>
      <c r="AP5" s="31" t="s">
        <v>235</v>
      </c>
    </row>
    <row r="6" spans="1:42" ht="15" customHeight="1" x14ac:dyDescent="0.2">
      <c r="A6" s="32">
        <v>1</v>
      </c>
      <c r="B6" s="33" t="str">
        <f>IF($A6="","",IF(VLOOKUP($A6,選手名簿!$A$9:$Q$58,2)="","",VLOOKUP($A6,選手名簿!$A$9:$Q$58,2)))</f>
        <v/>
      </c>
      <c r="C6" s="34" t="str">
        <f>IF($A6="","",IF(VLOOKUP($A6,選手名簿!$A$9:$Q$58,3)="","",VLOOKUP($A6,選手名簿!$A$9:$Q$58,3)))</f>
        <v/>
      </c>
      <c r="D6" s="123" t="str">
        <f>IF($A6="","",IF(VLOOKUP($A6,選手名簿!$A$9:$Q$58,4)="","",VLOOKUP($A6,選手名簿!$A$9:$Q$58,4)))</f>
        <v/>
      </c>
      <c r="E6" s="124" t="str">
        <f>IF($A6="","",IF(VLOOKUP($A6,選手名簿!$A$9:$Q$58,5)="","",VLOOKUP($A6,選手名簿!$A$9:$Q$58,5)))</f>
        <v/>
      </c>
      <c r="F6" s="72"/>
      <c r="G6" s="10"/>
      <c r="H6" s="11"/>
      <c r="I6" s="11"/>
      <c r="J6" s="35" t="str">
        <f>IF($B6="","",IF(ISERROR(VLOOKUP($A6,MT!$B$14:$B$20,1,FALSE))=TRUE,"","○"))</f>
        <v/>
      </c>
      <c r="K6" s="36" t="str">
        <f>IF($B6="","",IF(ISERROR(VLOOKUP($A6,WT!$B$14:$B$20,1,FALSE))=TRUE,"","○"))</f>
        <v/>
      </c>
      <c r="L6" s="85" t="str">
        <f>IF($B6="","",IF(ISERROR(VLOOKUP($A6,OBT!$B$14:$B$22,1,FALSE)=TRUE),"","○"))</f>
        <v/>
      </c>
      <c r="M6" s="82" t="str">
        <f>IF($B6="","",IF(ISERROR(VLOOKUP($A6,OGT!$B$14:$B$22,1,FALSE)=TRUE),"","○"))</f>
        <v/>
      </c>
      <c r="N6" s="85" t="str">
        <f>IF($B6="","",IF(ISERROR(VLOOKUP($A6,HBT!$B$14:$B$22,1,FALSE)=TRUE),"","○"))</f>
        <v/>
      </c>
      <c r="O6" s="57" t="str">
        <f>IF($B6="","",IF(ISERROR(VLOOKUP($A6,MS!$B$11:$B$26,1,FALSE))=TRUE,"","○"))</f>
        <v/>
      </c>
      <c r="P6" s="37" t="str">
        <f>IF($B6="","",IF(ISERROR(VLOOKUP($A6,MD!$B$11:$B$34,1,FALSE))=TRUE,"","○"))</f>
        <v/>
      </c>
      <c r="Q6" s="38" t="str">
        <f>IF($B6="","",IF(ISERROR(VLOOKUP($A6,'30MS'!$B$11:$B$26,1,FALSE))=TRUE,"","○"))</f>
        <v/>
      </c>
      <c r="R6" s="37" t="str">
        <f>IF($B6="","",IF(ISERROR(VLOOKUP($A6,'30MD'!$B$11:$B$34,1,FALSE))=TRUE,"","○"))</f>
        <v/>
      </c>
      <c r="S6" s="38" t="str">
        <f>IF($B6="","",IF(ISERROR(VLOOKUP($A6,'40MS'!$B$11:$B$26,1,FALSE))=TRUE,"","○"))</f>
        <v/>
      </c>
      <c r="T6" s="37" t="str">
        <f>IF($B6="","",IF(ISERROR(VLOOKUP($A6,'40MD'!$B$11:$B$34,1,FALSE))=TRUE,"","○"))</f>
        <v/>
      </c>
      <c r="U6" s="38" t="str">
        <f>IF($B6="","",IF(ISERROR(VLOOKUP($A6,'50MS'!$B$11:$B$26,1,FALSE))=TRUE,"","○"))</f>
        <v/>
      </c>
      <c r="V6" s="37" t="str">
        <f>IF($B6="","",IF(ISERROR(VLOOKUP($A6,'50MD'!$B$11:$B$34,1,FALSE))=TRUE,"","○"))</f>
        <v/>
      </c>
      <c r="W6" s="38" t="str">
        <f>IF($B6="","",IF(ISERROR(VLOOKUP($A6,'60MS'!$B$11:$B$26,1,FALSE))=TRUE,"","○"))</f>
        <v/>
      </c>
      <c r="X6" s="37" t="str">
        <f>IF($B6="","",IF(ISERROR(VLOOKUP($A6,'60MD'!$B$11:$B$34,1,FALSE))=TRUE,"","○"))</f>
        <v/>
      </c>
      <c r="Y6" s="39" t="str">
        <f>IF($B6="","",IF(ISERROR(VLOOKUP($A6,'65MS'!$B$11:$B$26,1,FALSE))=TRUE,"","○"))</f>
        <v/>
      </c>
      <c r="Z6" s="37" t="str">
        <f>IF($B6="","",IF(ISERROR(VLOOKUP($A6,'65MD'!$B$11:$B$34,1,FALSE))=TRUE,"","○"))</f>
        <v/>
      </c>
      <c r="AA6" s="38" t="str">
        <f>IF($B6="","",IF(ISERROR(VLOOKUP($A6,'70MS'!$B$11:$B$26,1,FALSE))=TRUE,"","○"))</f>
        <v/>
      </c>
      <c r="AB6" s="37" t="str">
        <f>IF($B6="","",IF(ISERROR(VLOOKUP($A6,'70MD'!$B$11:$B$34,1,FALSE))=TRUE,"","○"))</f>
        <v/>
      </c>
      <c r="AC6" s="38" t="str">
        <f>IF($B6="","",IF(ISERROR(VLOOKUP($A6,WS!$B$11:$B$26,1,FALSE))=TRUE,"","○"))</f>
        <v/>
      </c>
      <c r="AD6" s="37" t="str">
        <f>IF($B6="","",IF(ISERROR(VLOOKUP($A6,WD!$B$11:$B$34,1,FALSE))=TRUE,"","○"))</f>
        <v/>
      </c>
      <c r="AE6" s="38" t="str">
        <f>IF($B6="","",IF(ISERROR(VLOOKUP($A6,'30WS'!$B$11:$B$26,1,FALSE))=TRUE,"","○"))</f>
        <v/>
      </c>
      <c r="AF6" s="37" t="str">
        <f>IF($B6="","",IF(ISERROR(VLOOKUP($A6,'30WD'!$B$11:$B$34,1,FALSE))=TRUE,"","○"))</f>
        <v/>
      </c>
      <c r="AG6" s="39" t="str">
        <f>IF($B6="","",IF(ISERROR(VLOOKUP($A6,'40WS'!$B$11:$B$26,1,FALSE))=TRUE,"","○"))</f>
        <v/>
      </c>
      <c r="AH6" s="37" t="str">
        <f>IF($B6="","",IF(ISERROR(VLOOKUP($A6,'40WD'!$B$11:$B$34,1,FALSE))=TRUE,"","○"))</f>
        <v/>
      </c>
      <c r="AI6" s="38" t="str">
        <f>IF($B6="","",IF(ISERROR(VLOOKUP($A6,'50WS'!$B$11:$B$26,1,FALSE))=TRUE,"","○"))</f>
        <v/>
      </c>
      <c r="AJ6" s="37" t="str">
        <f>IF($B6="","",IF(ISERROR(VLOOKUP($A6,'50WD'!$B$11:$B$34,1,FALSE))=TRUE,"","○"))</f>
        <v/>
      </c>
      <c r="AK6" s="39" t="str">
        <f>IF($B6="","",IF(ISERROR(VLOOKUP($A6,'55WS'!$B$11:$B$26,1,FALSE))=TRUE,"","○"))</f>
        <v/>
      </c>
      <c r="AL6" s="37" t="str">
        <f>IF($B6="","",IF(ISERROR(VLOOKUP($A6,'55WD'!$B$11:$B$34,1,FALSE))=TRUE,"","○"))</f>
        <v/>
      </c>
      <c r="AM6" s="39" t="str">
        <f>IF($B6="","",IF(ISERROR(VLOOKUP($A6,'60WS'!$B$11:$B$26,1,FALSE))=TRUE,"","○"))</f>
        <v/>
      </c>
      <c r="AN6" s="37" t="str">
        <f>IF($B6="","",IF(ISERROR(VLOOKUP($A6,'60WD'!$B$11:$B$34,1,FALSE))=TRUE,"","○"))</f>
        <v/>
      </c>
      <c r="AO6" s="39" t="str">
        <f>IF($B6="","",IF(ISERROR(VLOOKUP($A6,'65WS'!$B$11:$B$26,1,FALSE))=TRUE,"","○"))</f>
        <v/>
      </c>
      <c r="AP6" s="40" t="str">
        <f>IF($B6="","",IF(ISERROR(VLOOKUP($A6,'65WD'!$B$11:$B$34,1,FALSE))=TRUE,"","○"))</f>
        <v/>
      </c>
    </row>
    <row r="7" spans="1:42" ht="15" customHeight="1" x14ac:dyDescent="0.2">
      <c r="A7" s="41">
        <v>2</v>
      </c>
      <c r="B7" s="42" t="str">
        <f>IF($A7="","",IF(VLOOKUP($A7,選手名簿!$A$9:$Q$58,2)="","",VLOOKUP($A7,選手名簿!$A$9:$Q$58,2)))</f>
        <v/>
      </c>
      <c r="C7" s="43" t="str">
        <f>IF($A7="","",IF(VLOOKUP($A7,選手名簿!$A$9:$Q$58,3)="","",VLOOKUP($A7,選手名簿!$A$9:$Q$58,3)))</f>
        <v/>
      </c>
      <c r="D7" s="125" t="str">
        <f>IF($A7="","",IF(VLOOKUP($A7,選手名簿!$A$9:$Q$58,4)="","",VLOOKUP($A7,選手名簿!$A$9:$Q$58,4)))</f>
        <v/>
      </c>
      <c r="E7" s="126" t="str">
        <f>IF($A7="","",IF(VLOOKUP($A7,選手名簿!$A$9:$Q$58,5)="","",VLOOKUP($A7,選手名簿!$A$9:$Q$58,5)))</f>
        <v/>
      </c>
      <c r="F7" s="73"/>
      <c r="G7" s="12"/>
      <c r="H7" s="13"/>
      <c r="I7" s="13"/>
      <c r="J7" s="35" t="str">
        <f>IF($B7="","",IF(ISERROR(VLOOKUP($A7,MT!$B$14:$B$20,1,FALSE))=TRUE,"","○"))</f>
        <v/>
      </c>
      <c r="K7" s="36" t="str">
        <f>IF($B7="","",IF(ISERROR(VLOOKUP($A7,WT!$B$14:$B$20,1,FALSE))=TRUE,"","○"))</f>
        <v/>
      </c>
      <c r="L7" s="85" t="str">
        <f>IF($B7="","",IF(ISERROR(VLOOKUP($A7,OBT!$B$14:$B$22,1,FALSE)=TRUE),"","○"))</f>
        <v/>
      </c>
      <c r="M7" s="83" t="str">
        <f>IF($B7="","",IF(ISERROR(VLOOKUP($A7,OGT!$B$14:$B$22,1,FALSE)=TRUE),"","○"))</f>
        <v/>
      </c>
      <c r="N7" s="85" t="str">
        <f>IF($B7="","",IF(ISERROR(VLOOKUP($A7,HBT!$B$14:$B$22,1,FALSE)=TRUE),"","○"))</f>
        <v/>
      </c>
      <c r="O7" s="58" t="str">
        <f>IF($B7="","",IF(ISERROR(VLOOKUP($A7,MS!$B$11:$B$26,1,FALSE))=TRUE,"","○"))</f>
        <v/>
      </c>
      <c r="P7" s="45" t="str">
        <f>IF($B7="","",IF(ISERROR(VLOOKUP($A7,MD!$B$11:$B$34,1,FALSE))=TRUE,"","○"))</f>
        <v/>
      </c>
      <c r="Q7" s="44" t="str">
        <f>IF($B7="","",IF(ISERROR(VLOOKUP($A7,'30MS'!$B$11:$B$26,1,FALSE))=TRUE,"","○"))</f>
        <v/>
      </c>
      <c r="R7" s="45" t="str">
        <f>IF($B7="","",IF(ISERROR(VLOOKUP($A7,'30MD'!$B$11:$B$34,1,FALSE))=TRUE,"","○"))</f>
        <v/>
      </c>
      <c r="S7" s="44" t="str">
        <f>IF($B7="","",IF(ISERROR(VLOOKUP($A7,'40MS'!$B$11:$B$26,1,FALSE))=TRUE,"","○"))</f>
        <v/>
      </c>
      <c r="T7" s="45" t="str">
        <f>IF($B7="","",IF(ISERROR(VLOOKUP($A7,'40MD'!$B$11:$B$34,1,FALSE))=TRUE,"","○"))</f>
        <v/>
      </c>
      <c r="U7" s="44" t="str">
        <f>IF($B7="","",IF(ISERROR(VLOOKUP($A7,'50MS'!$B$11:$B$26,1,FALSE))=TRUE,"","○"))</f>
        <v/>
      </c>
      <c r="V7" s="45" t="str">
        <f>IF($B7="","",IF(ISERROR(VLOOKUP($A7,'50MD'!$B$11:$B$34,1,FALSE))=TRUE,"","○"))</f>
        <v/>
      </c>
      <c r="W7" s="44" t="str">
        <f>IF($B7="","",IF(ISERROR(VLOOKUP($A7,'60MS'!$B$11:$B$26,1,FALSE))=TRUE,"","○"))</f>
        <v/>
      </c>
      <c r="X7" s="45" t="str">
        <f>IF($B7="","",IF(ISERROR(VLOOKUP($A7,'60MD'!$B$11:$B$34,1,FALSE))=TRUE,"","○"))</f>
        <v/>
      </c>
      <c r="Y7" s="46" t="str">
        <f>IF($B7="","",IF(ISERROR(VLOOKUP($A7,'65MS'!$B$11:$B$26,1,FALSE))=TRUE,"","○"))</f>
        <v/>
      </c>
      <c r="Z7" s="45" t="str">
        <f>IF($B7="","",IF(ISERROR(VLOOKUP($A7,'65MD'!$B$11:$B$34,1,FALSE))=TRUE,"","○"))</f>
        <v/>
      </c>
      <c r="AA7" s="44" t="str">
        <f>IF($B7="","",IF(ISERROR(VLOOKUP($A7,'70MS'!$B$11:$B$26,1,FALSE))=TRUE,"","○"))</f>
        <v/>
      </c>
      <c r="AB7" s="45" t="str">
        <f>IF($B7="","",IF(ISERROR(VLOOKUP($A7,'70MD'!$B$11:$B$34,1,FALSE))=TRUE,"","○"))</f>
        <v/>
      </c>
      <c r="AC7" s="44" t="str">
        <f>IF($B7="","",IF(ISERROR(VLOOKUP($A7,WS!$B$11:$B$26,1,FALSE))=TRUE,"","○"))</f>
        <v/>
      </c>
      <c r="AD7" s="45" t="str">
        <f>IF($B7="","",IF(ISERROR(VLOOKUP($A7,WD!$B$11:$B$34,1,FALSE))=TRUE,"","○"))</f>
        <v/>
      </c>
      <c r="AE7" s="44" t="str">
        <f>IF($B7="","",IF(ISERROR(VLOOKUP($A7,'30WS'!$B$11:$B$26,1,FALSE))=TRUE,"","○"))</f>
        <v/>
      </c>
      <c r="AF7" s="45" t="str">
        <f>IF($B7="","",IF(ISERROR(VLOOKUP($A7,'30WD'!$B$11:$B$34,1,FALSE))=TRUE,"","○"))</f>
        <v/>
      </c>
      <c r="AG7" s="46" t="str">
        <f>IF($B7="","",IF(ISERROR(VLOOKUP($A7,'40WS'!$B$11:$B$26,1,FALSE))=TRUE,"","○"))</f>
        <v/>
      </c>
      <c r="AH7" s="45" t="str">
        <f>IF($B7="","",IF(ISERROR(VLOOKUP($A7,'40WD'!$B$11:$B$34,1,FALSE))=TRUE,"","○"))</f>
        <v/>
      </c>
      <c r="AI7" s="44" t="str">
        <f>IF($B7="","",IF(ISERROR(VLOOKUP($A7,'50WS'!$B$11:$B$26,1,FALSE))=TRUE,"","○"))</f>
        <v/>
      </c>
      <c r="AJ7" s="45" t="str">
        <f>IF($B7="","",IF(ISERROR(VLOOKUP($A7,'50WD'!$B$11:$B$34,1,FALSE))=TRUE,"","○"))</f>
        <v/>
      </c>
      <c r="AK7" s="46" t="str">
        <f>IF($B7="","",IF(ISERROR(VLOOKUP($A7,'55WS'!$B$11:$B$26,1,FALSE))=TRUE,"","○"))</f>
        <v/>
      </c>
      <c r="AL7" s="45" t="str">
        <f>IF($B7="","",IF(ISERROR(VLOOKUP($A7,'55WD'!$B$11:$B$34,1,FALSE))=TRUE,"","○"))</f>
        <v/>
      </c>
      <c r="AM7" s="46" t="str">
        <f>IF($B7="","",IF(ISERROR(VLOOKUP($A7,'60WS'!$B$11:$B$26,1,FALSE))=TRUE,"","○"))</f>
        <v/>
      </c>
      <c r="AN7" s="45" t="str">
        <f>IF($B7="","",IF(ISERROR(VLOOKUP($A7,'60WD'!$B$11:$B$34,1,FALSE))=TRUE,"","○"))</f>
        <v/>
      </c>
      <c r="AO7" s="46" t="str">
        <f>IF($B7="","",IF(ISERROR(VLOOKUP($A7,'65WS'!$B$11:$B$26,1,FALSE))=TRUE,"","○"))</f>
        <v/>
      </c>
      <c r="AP7" s="47" t="str">
        <f>IF($B7="","",IF(ISERROR(VLOOKUP($A7,'65WD'!$B$11:$B$34,1,FALSE))=TRUE,"","○"))</f>
        <v/>
      </c>
    </row>
    <row r="8" spans="1:42" ht="15" customHeight="1" x14ac:dyDescent="0.2">
      <c r="A8" s="41">
        <v>3</v>
      </c>
      <c r="B8" s="42" t="str">
        <f>IF($A8="","",IF(VLOOKUP($A8,選手名簿!$A$9:$Q$58,2)="","",VLOOKUP($A8,選手名簿!$A$9:$Q$58,2)))</f>
        <v/>
      </c>
      <c r="C8" s="43" t="str">
        <f>IF($A8="","",IF(VLOOKUP($A8,選手名簿!$A$9:$Q$58,3)="","",VLOOKUP($A8,選手名簿!$A$9:$Q$58,3)))</f>
        <v/>
      </c>
      <c r="D8" s="125" t="str">
        <f>IF($A8="","",IF(VLOOKUP($A8,選手名簿!$A$9:$Q$58,4)="","",VLOOKUP($A8,選手名簿!$A$9:$Q$58,4)))</f>
        <v/>
      </c>
      <c r="E8" s="126" t="str">
        <f>IF($A8="","",IF(VLOOKUP($A8,選手名簿!$A$9:$Q$58,5)="","",VLOOKUP($A8,選手名簿!$A$9:$Q$58,5)))</f>
        <v/>
      </c>
      <c r="F8" s="73"/>
      <c r="G8" s="12"/>
      <c r="H8" s="13"/>
      <c r="I8" s="13"/>
      <c r="J8" s="35" t="str">
        <f>IF($B8="","",IF(ISERROR(VLOOKUP($A8,MT!$B$14:$B$20,1,FALSE))=TRUE,"","○"))</f>
        <v/>
      </c>
      <c r="K8" s="36" t="str">
        <f>IF($B8="","",IF(ISERROR(VLOOKUP($A8,WT!$B$14:$B$20,1,FALSE))=TRUE,"","○"))</f>
        <v/>
      </c>
      <c r="L8" s="85" t="str">
        <f>IF($B8="","",IF(ISERROR(VLOOKUP($A8,OBT!$B$14:$B$22,1,FALSE)=TRUE),"","○"))</f>
        <v/>
      </c>
      <c r="M8" s="83" t="str">
        <f>IF($B8="","",IF(ISERROR(VLOOKUP($A8,OGT!$B$14:$B$22,1,FALSE)=TRUE),"","○"))</f>
        <v/>
      </c>
      <c r="N8" s="85" t="str">
        <f>IF($B8="","",IF(ISERROR(VLOOKUP($A8,HBT!$B$14:$B$22,1,FALSE)=TRUE),"","○"))</f>
        <v/>
      </c>
      <c r="O8" s="58" t="str">
        <f>IF($B8="","",IF(ISERROR(VLOOKUP($A8,MS!$B$11:$B$26,1,FALSE))=TRUE,"","○"))</f>
        <v/>
      </c>
      <c r="P8" s="45" t="str">
        <f>IF($B8="","",IF(ISERROR(VLOOKUP($A8,MD!$B$11:$B$34,1,FALSE))=TRUE,"","○"))</f>
        <v/>
      </c>
      <c r="Q8" s="44" t="str">
        <f>IF($B8="","",IF(ISERROR(VLOOKUP($A8,'30MS'!$B$11:$B$26,1,FALSE))=TRUE,"","○"))</f>
        <v/>
      </c>
      <c r="R8" s="45" t="str">
        <f>IF($B8="","",IF(ISERROR(VLOOKUP($A8,'30MD'!$B$11:$B$34,1,FALSE))=TRUE,"","○"))</f>
        <v/>
      </c>
      <c r="S8" s="44" t="str">
        <f>IF($B8="","",IF(ISERROR(VLOOKUP($A8,'40MS'!$B$11:$B$26,1,FALSE))=TRUE,"","○"))</f>
        <v/>
      </c>
      <c r="T8" s="45" t="str">
        <f>IF($B8="","",IF(ISERROR(VLOOKUP($A8,'40MD'!$B$11:$B$34,1,FALSE))=TRUE,"","○"))</f>
        <v/>
      </c>
      <c r="U8" s="44" t="str">
        <f>IF($B8="","",IF(ISERROR(VLOOKUP($A8,'50MS'!$B$11:$B$26,1,FALSE))=TRUE,"","○"))</f>
        <v/>
      </c>
      <c r="V8" s="45" t="str">
        <f>IF($B8="","",IF(ISERROR(VLOOKUP($A8,'50MD'!$B$11:$B$34,1,FALSE))=TRUE,"","○"))</f>
        <v/>
      </c>
      <c r="W8" s="44" t="str">
        <f>IF($B8="","",IF(ISERROR(VLOOKUP($A8,'60MS'!$B$11:$B$26,1,FALSE))=TRUE,"","○"))</f>
        <v/>
      </c>
      <c r="X8" s="45" t="str">
        <f>IF($B8="","",IF(ISERROR(VLOOKUP($A8,'60MD'!$B$11:$B$34,1,FALSE))=TRUE,"","○"))</f>
        <v/>
      </c>
      <c r="Y8" s="46" t="str">
        <f>IF($B8="","",IF(ISERROR(VLOOKUP($A8,'65MS'!$B$11:$B$26,1,FALSE))=TRUE,"","○"))</f>
        <v/>
      </c>
      <c r="Z8" s="45" t="str">
        <f>IF($B8="","",IF(ISERROR(VLOOKUP($A8,'65MD'!$B$11:$B$34,1,FALSE))=TRUE,"","○"))</f>
        <v/>
      </c>
      <c r="AA8" s="44" t="str">
        <f>IF($B8="","",IF(ISERROR(VLOOKUP($A8,'70MS'!$B$11:$B$26,1,FALSE))=TRUE,"","○"))</f>
        <v/>
      </c>
      <c r="AB8" s="45" t="str">
        <f>IF($B8="","",IF(ISERROR(VLOOKUP($A8,'70MD'!$B$11:$B$34,1,FALSE))=TRUE,"","○"))</f>
        <v/>
      </c>
      <c r="AC8" s="44" t="str">
        <f>IF($B8="","",IF(ISERROR(VLOOKUP($A8,WS!$B$11:$B$26,1,FALSE))=TRUE,"","○"))</f>
        <v/>
      </c>
      <c r="AD8" s="45" t="str">
        <f>IF($B8="","",IF(ISERROR(VLOOKUP($A8,WD!$B$11:$B$34,1,FALSE))=TRUE,"","○"))</f>
        <v/>
      </c>
      <c r="AE8" s="44" t="str">
        <f>IF($B8="","",IF(ISERROR(VLOOKUP($A8,'30WS'!$B$11:$B$26,1,FALSE))=TRUE,"","○"))</f>
        <v/>
      </c>
      <c r="AF8" s="45" t="str">
        <f>IF($B8="","",IF(ISERROR(VLOOKUP($A8,'30WD'!$B$11:$B$34,1,FALSE))=TRUE,"","○"))</f>
        <v/>
      </c>
      <c r="AG8" s="46" t="str">
        <f>IF($B8="","",IF(ISERROR(VLOOKUP($A8,'40WS'!$B$11:$B$26,1,FALSE))=TRUE,"","○"))</f>
        <v/>
      </c>
      <c r="AH8" s="45" t="str">
        <f>IF($B8="","",IF(ISERROR(VLOOKUP($A8,'40WD'!$B$11:$B$34,1,FALSE))=TRUE,"","○"))</f>
        <v/>
      </c>
      <c r="AI8" s="44" t="str">
        <f>IF($B8="","",IF(ISERROR(VLOOKUP($A8,'50WS'!$B$11:$B$26,1,FALSE))=TRUE,"","○"))</f>
        <v/>
      </c>
      <c r="AJ8" s="45" t="str">
        <f>IF($B8="","",IF(ISERROR(VLOOKUP($A8,'50WD'!$B$11:$B$34,1,FALSE))=TRUE,"","○"))</f>
        <v/>
      </c>
      <c r="AK8" s="46" t="str">
        <f>IF($B8="","",IF(ISERROR(VLOOKUP($A8,'55WS'!$B$11:$B$26,1,FALSE))=TRUE,"","○"))</f>
        <v/>
      </c>
      <c r="AL8" s="45" t="str">
        <f>IF($B8="","",IF(ISERROR(VLOOKUP($A8,'55WD'!$B$11:$B$34,1,FALSE))=TRUE,"","○"))</f>
        <v/>
      </c>
      <c r="AM8" s="46" t="str">
        <f>IF($B8="","",IF(ISERROR(VLOOKUP($A8,'60WS'!$B$11:$B$26,1,FALSE))=TRUE,"","○"))</f>
        <v/>
      </c>
      <c r="AN8" s="45" t="str">
        <f>IF($B8="","",IF(ISERROR(VLOOKUP($A8,'60WD'!$B$11:$B$34,1,FALSE))=TRUE,"","○"))</f>
        <v/>
      </c>
      <c r="AO8" s="46" t="str">
        <f>IF($B8="","",IF(ISERROR(VLOOKUP($A8,'65WS'!$B$11:$B$26,1,FALSE))=TRUE,"","○"))</f>
        <v/>
      </c>
      <c r="AP8" s="47" t="str">
        <f>IF($B8="","",IF(ISERROR(VLOOKUP($A8,'65WD'!$B$11:$B$34,1,FALSE))=TRUE,"","○"))</f>
        <v/>
      </c>
    </row>
    <row r="9" spans="1:42" ht="15" customHeight="1" x14ac:dyDescent="0.2">
      <c r="A9" s="41">
        <v>4</v>
      </c>
      <c r="B9" s="42" t="str">
        <f>IF($A9="","",IF(VLOOKUP($A9,選手名簿!$A$9:$Q$58,2)="","",VLOOKUP($A9,選手名簿!$A$9:$Q$58,2)))</f>
        <v/>
      </c>
      <c r="C9" s="43" t="str">
        <f>IF($A9="","",IF(VLOOKUP($A9,選手名簿!$A$9:$Q$58,3)="","",VLOOKUP($A9,選手名簿!$A$9:$Q$58,3)))</f>
        <v/>
      </c>
      <c r="D9" s="125" t="str">
        <f>IF($A9="","",IF(VLOOKUP($A9,選手名簿!$A$9:$Q$58,4)="","",VLOOKUP($A9,選手名簿!$A$9:$Q$58,4)))</f>
        <v/>
      </c>
      <c r="E9" s="126" t="str">
        <f>IF($A9="","",IF(VLOOKUP($A9,選手名簿!$A$9:$Q$58,5)="","",VLOOKUP($A9,選手名簿!$A$9:$Q$58,5)))</f>
        <v/>
      </c>
      <c r="F9" s="73"/>
      <c r="G9" s="12"/>
      <c r="H9" s="13"/>
      <c r="I9" s="13"/>
      <c r="J9" s="35" t="str">
        <f>IF($B9="","",IF(ISERROR(VLOOKUP($A9,MT!$B$14:$B$20,1,FALSE))=TRUE,"","○"))</f>
        <v/>
      </c>
      <c r="K9" s="36" t="str">
        <f>IF($B9="","",IF(ISERROR(VLOOKUP($A9,WT!$B$14:$B$20,1,FALSE))=TRUE,"","○"))</f>
        <v/>
      </c>
      <c r="L9" s="85" t="str">
        <f>IF($B9="","",IF(ISERROR(VLOOKUP($A9,OBT!$B$14:$B$22,1,FALSE)=TRUE),"","○"))</f>
        <v/>
      </c>
      <c r="M9" s="83" t="str">
        <f>IF($B9="","",IF(ISERROR(VLOOKUP($A9,OGT!$B$14:$B$22,1,FALSE)=TRUE),"","○"))</f>
        <v/>
      </c>
      <c r="N9" s="85" t="str">
        <f>IF($B9="","",IF(ISERROR(VLOOKUP($A9,HBT!$B$14:$B$22,1,FALSE)=TRUE),"","○"))</f>
        <v/>
      </c>
      <c r="O9" s="58" t="str">
        <f>IF($B9="","",IF(ISERROR(VLOOKUP($A9,MS!$B$11:$B$26,1,FALSE))=TRUE,"","○"))</f>
        <v/>
      </c>
      <c r="P9" s="60" t="str">
        <f>IF($B9="","",IF(ISERROR(VLOOKUP($A9,MD!$B$11:$B$34,1,FALSE))=TRUE,"","○"))</f>
        <v/>
      </c>
      <c r="Q9" s="46" t="str">
        <f>IF($B9="","",IF(ISERROR(VLOOKUP($A9,'30MS'!$B$11:$B$26,1,FALSE))=TRUE,"","○"))</f>
        <v/>
      </c>
      <c r="R9" s="45" t="str">
        <f>IF($B9="","",IF(ISERROR(VLOOKUP($A9,'30MD'!$B$11:$B$34,1,FALSE))=TRUE,"","○"))</f>
        <v/>
      </c>
      <c r="S9" s="44" t="str">
        <f>IF($B9="","",IF(ISERROR(VLOOKUP($A9,'40MS'!$B$11:$B$26,1,FALSE))=TRUE,"","○"))</f>
        <v/>
      </c>
      <c r="T9" s="45" t="str">
        <f>IF($B9="","",IF(ISERROR(VLOOKUP($A9,'40MD'!$B$11:$B$34,1,FALSE))=TRUE,"","○"))</f>
        <v/>
      </c>
      <c r="U9" s="44" t="str">
        <f>IF($B9="","",IF(ISERROR(VLOOKUP($A9,'50MS'!$B$11:$B$26,1,FALSE))=TRUE,"","○"))</f>
        <v/>
      </c>
      <c r="V9" s="45" t="str">
        <f>IF($B9="","",IF(ISERROR(VLOOKUP($A9,'50MD'!$B$11:$B$34,1,FALSE))=TRUE,"","○"))</f>
        <v/>
      </c>
      <c r="W9" s="44" t="str">
        <f>IF($B9="","",IF(ISERROR(VLOOKUP($A9,'60MS'!$B$11:$B$26,1,FALSE))=TRUE,"","○"))</f>
        <v/>
      </c>
      <c r="X9" s="45" t="str">
        <f>IF($B9="","",IF(ISERROR(VLOOKUP($A9,'60MD'!$B$11:$B$34,1,FALSE))=TRUE,"","○"))</f>
        <v/>
      </c>
      <c r="Y9" s="46" t="str">
        <f>IF($B9="","",IF(ISERROR(VLOOKUP($A9,'65MS'!$B$11:$B$26,1,FALSE))=TRUE,"","○"))</f>
        <v/>
      </c>
      <c r="Z9" s="45" t="str">
        <f>IF($B9="","",IF(ISERROR(VLOOKUP($A9,'65MD'!$B$11:$B$34,1,FALSE))=TRUE,"","○"))</f>
        <v/>
      </c>
      <c r="AA9" s="44" t="str">
        <f>IF($B9="","",IF(ISERROR(VLOOKUP($A9,'70MS'!$B$11:$B$26,1,FALSE))=TRUE,"","○"))</f>
        <v/>
      </c>
      <c r="AB9" s="45" t="str">
        <f>IF($B9="","",IF(ISERROR(VLOOKUP($A9,'70MD'!$B$11:$B$34,1,FALSE))=TRUE,"","○"))</f>
        <v/>
      </c>
      <c r="AC9" s="44" t="str">
        <f>IF($B9="","",IF(ISERROR(VLOOKUP($A9,WS!$B$11:$B$26,1,FALSE))=TRUE,"","○"))</f>
        <v/>
      </c>
      <c r="AD9" s="45" t="str">
        <f>IF($B9="","",IF(ISERROR(VLOOKUP($A9,WD!$B$11:$B$34,1,FALSE))=TRUE,"","○"))</f>
        <v/>
      </c>
      <c r="AE9" s="44" t="str">
        <f>IF($B9="","",IF(ISERROR(VLOOKUP($A9,'30WS'!$B$11:$B$26,1,FALSE))=TRUE,"","○"))</f>
        <v/>
      </c>
      <c r="AF9" s="45" t="str">
        <f>IF($B9="","",IF(ISERROR(VLOOKUP($A9,'30WD'!$B$11:$B$34,1,FALSE))=TRUE,"","○"))</f>
        <v/>
      </c>
      <c r="AG9" s="46" t="str">
        <f>IF($B9="","",IF(ISERROR(VLOOKUP($A9,'40WS'!$B$11:$B$26,1,FALSE))=TRUE,"","○"))</f>
        <v/>
      </c>
      <c r="AH9" s="45" t="str">
        <f>IF($B9="","",IF(ISERROR(VLOOKUP($A9,'40WD'!$B$11:$B$34,1,FALSE))=TRUE,"","○"))</f>
        <v/>
      </c>
      <c r="AI9" s="44" t="str">
        <f>IF($B9="","",IF(ISERROR(VLOOKUP($A9,'50WS'!$B$11:$B$26,1,FALSE))=TRUE,"","○"))</f>
        <v/>
      </c>
      <c r="AJ9" s="45" t="str">
        <f>IF($B9="","",IF(ISERROR(VLOOKUP($A9,'50WD'!$B$11:$B$34,1,FALSE))=TRUE,"","○"))</f>
        <v/>
      </c>
      <c r="AK9" s="46" t="str">
        <f>IF($B9="","",IF(ISERROR(VLOOKUP($A9,'55WS'!$B$11:$B$26,1,FALSE))=TRUE,"","○"))</f>
        <v/>
      </c>
      <c r="AL9" s="45" t="str">
        <f>IF($B9="","",IF(ISERROR(VLOOKUP($A9,'55WD'!$B$11:$B$34,1,FALSE))=TRUE,"","○"))</f>
        <v/>
      </c>
      <c r="AM9" s="46" t="str">
        <f>IF($B9="","",IF(ISERROR(VLOOKUP($A9,'60WS'!$B$11:$B$26,1,FALSE))=TRUE,"","○"))</f>
        <v/>
      </c>
      <c r="AN9" s="45" t="str">
        <f>IF($B9="","",IF(ISERROR(VLOOKUP($A9,'60WD'!$B$11:$B$34,1,FALSE))=TRUE,"","○"))</f>
        <v/>
      </c>
      <c r="AO9" s="46" t="str">
        <f>IF($B9="","",IF(ISERROR(VLOOKUP($A9,'65WS'!$B$11:$B$26,1,FALSE))=TRUE,"","○"))</f>
        <v/>
      </c>
      <c r="AP9" s="47" t="str">
        <f>IF($B9="","",IF(ISERROR(VLOOKUP($A9,'65WD'!$B$11:$B$34,1,FALSE))=TRUE,"","○"))</f>
        <v/>
      </c>
    </row>
    <row r="10" spans="1:42" ht="15" customHeight="1" x14ac:dyDescent="0.2">
      <c r="A10" s="41">
        <v>5</v>
      </c>
      <c r="B10" s="42" t="str">
        <f>IF($A10="","",IF(VLOOKUP($A10,選手名簿!$A$9:$Q$58,2)="","",VLOOKUP($A10,選手名簿!$A$9:$Q$58,2)))</f>
        <v/>
      </c>
      <c r="C10" s="43" t="str">
        <f>IF($A10="","",IF(VLOOKUP($A10,選手名簿!$A$9:$Q$58,3)="","",VLOOKUP($A10,選手名簿!$A$9:$Q$58,3)))</f>
        <v/>
      </c>
      <c r="D10" s="125" t="str">
        <f>IF($A10="","",IF(VLOOKUP($A10,選手名簿!$A$9:$Q$58,4)="","",VLOOKUP($A10,選手名簿!$A$9:$Q$58,4)))</f>
        <v/>
      </c>
      <c r="E10" s="126" t="str">
        <f>IF($A10="","",IF(VLOOKUP($A10,選手名簿!$A$9:$Q$58,5)="","",VLOOKUP($A10,選手名簿!$A$9:$Q$58,5)))</f>
        <v/>
      </c>
      <c r="F10" s="73"/>
      <c r="G10" s="12"/>
      <c r="H10" s="13"/>
      <c r="I10" s="13"/>
      <c r="J10" s="35" t="str">
        <f>IF($B10="","",IF(ISERROR(VLOOKUP($A10,MT!$B$14:$B$20,1,FALSE))=TRUE,"","○"))</f>
        <v/>
      </c>
      <c r="K10" s="36" t="str">
        <f>IF($B10="","",IF(ISERROR(VLOOKUP($A10,WT!$B$14:$B$20,1,FALSE))=TRUE,"","○"))</f>
        <v/>
      </c>
      <c r="L10" s="85" t="str">
        <f>IF($B10="","",IF(ISERROR(VLOOKUP($A10,OBT!$B$14:$B$22,1,FALSE)=TRUE),"","○"))</f>
        <v/>
      </c>
      <c r="M10" s="83" t="str">
        <f>IF($B10="","",IF(ISERROR(VLOOKUP($A10,OGT!$B$14:$B$22,1,FALSE)=TRUE),"","○"))</f>
        <v/>
      </c>
      <c r="N10" s="85" t="str">
        <f>IF($B10="","",IF(ISERROR(VLOOKUP($A10,HBT!$B$14:$B$22,1,FALSE)=TRUE),"","○"))</f>
        <v/>
      </c>
      <c r="O10" s="58" t="str">
        <f>IF($B10="","",IF(ISERROR(VLOOKUP($A10,MS!$B$11:$B$26,1,FALSE))=TRUE,"","○"))</f>
        <v/>
      </c>
      <c r="P10" s="45" t="str">
        <f>IF($B10="","",IF(ISERROR(VLOOKUP($A10,MD!$B$11:$B$34,1,FALSE))=TRUE,"","○"))</f>
        <v/>
      </c>
      <c r="Q10" s="44" t="str">
        <f>IF($B10="","",IF(ISERROR(VLOOKUP($A10,'30MS'!$B$11:$B$26,1,FALSE))=TRUE,"","○"))</f>
        <v/>
      </c>
      <c r="R10" s="45" t="str">
        <f>IF($B10="","",IF(ISERROR(VLOOKUP($A10,'30MD'!$B$11:$B$34,1,FALSE))=TRUE,"","○"))</f>
        <v/>
      </c>
      <c r="S10" s="44" t="str">
        <f>IF($B10="","",IF(ISERROR(VLOOKUP($A10,'40MS'!$B$11:$B$26,1,FALSE))=TRUE,"","○"))</f>
        <v/>
      </c>
      <c r="T10" s="45" t="str">
        <f>IF($B10="","",IF(ISERROR(VLOOKUP($A10,'40MD'!$B$11:$B$34,1,FALSE))=TRUE,"","○"))</f>
        <v/>
      </c>
      <c r="U10" s="44" t="str">
        <f>IF($B10="","",IF(ISERROR(VLOOKUP($A10,'50MS'!$B$11:$B$26,1,FALSE))=TRUE,"","○"))</f>
        <v/>
      </c>
      <c r="V10" s="45" t="str">
        <f>IF($B10="","",IF(ISERROR(VLOOKUP($A10,'50MD'!$B$11:$B$34,1,FALSE))=TRUE,"","○"))</f>
        <v/>
      </c>
      <c r="W10" s="44" t="str">
        <f>IF($B10="","",IF(ISERROR(VLOOKUP($A10,'60MS'!$B$11:$B$26,1,FALSE))=TRUE,"","○"))</f>
        <v/>
      </c>
      <c r="X10" s="45" t="str">
        <f>IF($B10="","",IF(ISERROR(VLOOKUP($A10,'60MD'!$B$11:$B$34,1,FALSE))=TRUE,"","○"))</f>
        <v/>
      </c>
      <c r="Y10" s="46" t="str">
        <f>IF($B10="","",IF(ISERROR(VLOOKUP($A10,'65MS'!$B$11:$B$26,1,FALSE))=TRUE,"","○"))</f>
        <v/>
      </c>
      <c r="Z10" s="45" t="str">
        <f>IF($B10="","",IF(ISERROR(VLOOKUP($A10,'65MD'!$B$11:$B$34,1,FALSE))=TRUE,"","○"))</f>
        <v/>
      </c>
      <c r="AA10" s="44" t="str">
        <f>IF($B10="","",IF(ISERROR(VLOOKUP($A10,'70MS'!$B$11:$B$26,1,FALSE))=TRUE,"","○"))</f>
        <v/>
      </c>
      <c r="AB10" s="45" t="str">
        <f>IF($B10="","",IF(ISERROR(VLOOKUP($A10,'70MD'!$B$11:$B$34,1,FALSE))=TRUE,"","○"))</f>
        <v/>
      </c>
      <c r="AC10" s="44" t="str">
        <f>IF($B10="","",IF(ISERROR(VLOOKUP($A10,WS!$B$11:$B$26,1,FALSE))=TRUE,"","○"))</f>
        <v/>
      </c>
      <c r="AD10" s="45" t="str">
        <f>IF($B10="","",IF(ISERROR(VLOOKUP($A10,WD!$B$11:$B$34,1,FALSE))=TRUE,"","○"))</f>
        <v/>
      </c>
      <c r="AE10" s="44" t="str">
        <f>IF($B10="","",IF(ISERROR(VLOOKUP($A10,'30WS'!$B$11:$B$26,1,FALSE))=TRUE,"","○"))</f>
        <v/>
      </c>
      <c r="AF10" s="45" t="str">
        <f>IF($B10="","",IF(ISERROR(VLOOKUP($A10,'30WD'!$B$11:$B$34,1,FALSE))=TRUE,"","○"))</f>
        <v/>
      </c>
      <c r="AG10" s="46" t="str">
        <f>IF($B10="","",IF(ISERROR(VLOOKUP($A10,'40WS'!$B$11:$B$26,1,FALSE))=TRUE,"","○"))</f>
        <v/>
      </c>
      <c r="AH10" s="45" t="str">
        <f>IF($B10="","",IF(ISERROR(VLOOKUP($A10,'40WD'!$B$11:$B$34,1,FALSE))=TRUE,"","○"))</f>
        <v/>
      </c>
      <c r="AI10" s="44" t="str">
        <f>IF($B10="","",IF(ISERROR(VLOOKUP($A10,'50WS'!$B$11:$B$26,1,FALSE))=TRUE,"","○"))</f>
        <v/>
      </c>
      <c r="AJ10" s="45" t="str">
        <f>IF($B10="","",IF(ISERROR(VLOOKUP($A10,'50WD'!$B$11:$B$34,1,FALSE))=TRUE,"","○"))</f>
        <v/>
      </c>
      <c r="AK10" s="46" t="str">
        <f>IF($B10="","",IF(ISERROR(VLOOKUP($A10,'55WS'!$B$11:$B$26,1,FALSE))=TRUE,"","○"))</f>
        <v/>
      </c>
      <c r="AL10" s="45" t="str">
        <f>IF($B10="","",IF(ISERROR(VLOOKUP($A10,'55WD'!$B$11:$B$34,1,FALSE))=TRUE,"","○"))</f>
        <v/>
      </c>
      <c r="AM10" s="46" t="str">
        <f>IF($B10="","",IF(ISERROR(VLOOKUP($A10,'60WS'!$B$11:$B$26,1,FALSE))=TRUE,"","○"))</f>
        <v/>
      </c>
      <c r="AN10" s="45" t="str">
        <f>IF($B10="","",IF(ISERROR(VLOOKUP($A10,'60WD'!$B$11:$B$34,1,FALSE))=TRUE,"","○"))</f>
        <v/>
      </c>
      <c r="AO10" s="46" t="str">
        <f>IF($B10="","",IF(ISERROR(VLOOKUP($A10,'65WS'!$B$11:$B$26,1,FALSE))=TRUE,"","○"))</f>
        <v/>
      </c>
      <c r="AP10" s="47" t="str">
        <f>IF($B10="","",IF(ISERROR(VLOOKUP($A10,'65WD'!$B$11:$B$34,1,FALSE))=TRUE,"","○"))</f>
        <v/>
      </c>
    </row>
    <row r="11" spans="1:42" ht="15" customHeight="1" x14ac:dyDescent="0.2">
      <c r="A11" s="41">
        <v>6</v>
      </c>
      <c r="B11" s="42" t="str">
        <f>IF($A11="","",IF(VLOOKUP($A11,選手名簿!$A$9:$Q$58,2)="","",VLOOKUP($A11,選手名簿!$A$9:$Q$58,2)))</f>
        <v/>
      </c>
      <c r="C11" s="43" t="str">
        <f>IF($A11="","",IF(VLOOKUP($A11,選手名簿!$A$9:$Q$58,3)="","",VLOOKUP($A11,選手名簿!$A$9:$Q$58,3)))</f>
        <v/>
      </c>
      <c r="D11" s="125" t="str">
        <f>IF($A11="","",IF(VLOOKUP($A11,選手名簿!$A$9:$Q$58,4)="","",VLOOKUP($A11,選手名簿!$A$9:$Q$58,4)))</f>
        <v/>
      </c>
      <c r="E11" s="126" t="str">
        <f>IF($A11="","",IF(VLOOKUP($A11,選手名簿!$A$9:$Q$58,5)="","",VLOOKUP($A11,選手名簿!$A$9:$Q$58,5)))</f>
        <v/>
      </c>
      <c r="F11" s="73"/>
      <c r="G11" s="12"/>
      <c r="H11" s="13"/>
      <c r="I11" s="13"/>
      <c r="J11" s="35" t="str">
        <f>IF($B11="","",IF(ISERROR(VLOOKUP($A11,MT!$B$14:$B$20,1,FALSE))=TRUE,"","○"))</f>
        <v/>
      </c>
      <c r="K11" s="36" t="str">
        <f>IF($B11="","",IF(ISERROR(VLOOKUP($A11,WT!$B$14:$B$20,1,FALSE))=TRUE,"","○"))</f>
        <v/>
      </c>
      <c r="L11" s="85" t="str">
        <f>IF($B11="","",IF(ISERROR(VLOOKUP($A11,OBT!$B$14:$B$22,1,FALSE)=TRUE),"","○"))</f>
        <v/>
      </c>
      <c r="M11" s="83" t="str">
        <f>IF($B11="","",IF(ISERROR(VLOOKUP($A11,OGT!$B$14:$B$22,1,FALSE)=TRUE),"","○"))</f>
        <v/>
      </c>
      <c r="N11" s="85" t="str">
        <f>IF($B11="","",IF(ISERROR(VLOOKUP($A11,HBT!$B$14:$B$22,1,FALSE)=TRUE),"","○"))</f>
        <v/>
      </c>
      <c r="O11" s="58" t="str">
        <f>IF($B11="","",IF(ISERROR(VLOOKUP($A11,MS!$B$11:$B$26,1,FALSE))=TRUE,"","○"))</f>
        <v/>
      </c>
      <c r="P11" s="45" t="str">
        <f>IF($B11="","",IF(ISERROR(VLOOKUP($A11,MD!$B$11:$B$34,1,FALSE))=TRUE,"","○"))</f>
        <v/>
      </c>
      <c r="Q11" s="44" t="str">
        <f>IF($B11="","",IF(ISERROR(VLOOKUP($A11,'30MS'!$B$11:$B$26,1,FALSE))=TRUE,"","○"))</f>
        <v/>
      </c>
      <c r="R11" s="45" t="str">
        <f>IF($B11="","",IF(ISERROR(VLOOKUP($A11,'30MD'!$B$11:$B$34,1,FALSE))=TRUE,"","○"))</f>
        <v/>
      </c>
      <c r="S11" s="44" t="str">
        <f>IF($B11="","",IF(ISERROR(VLOOKUP($A11,'40MS'!$B$11:$B$26,1,FALSE))=TRUE,"","○"))</f>
        <v/>
      </c>
      <c r="T11" s="45" t="str">
        <f>IF($B11="","",IF(ISERROR(VLOOKUP($A11,'40MD'!$B$11:$B$34,1,FALSE))=TRUE,"","○"))</f>
        <v/>
      </c>
      <c r="U11" s="44" t="str">
        <f>IF($B11="","",IF(ISERROR(VLOOKUP($A11,'50MS'!$B$11:$B$26,1,FALSE))=TRUE,"","○"))</f>
        <v/>
      </c>
      <c r="V11" s="45" t="str">
        <f>IF($B11="","",IF(ISERROR(VLOOKUP($A11,'50MD'!$B$11:$B$34,1,FALSE))=TRUE,"","○"))</f>
        <v/>
      </c>
      <c r="W11" s="44" t="str">
        <f>IF($B11="","",IF(ISERROR(VLOOKUP($A11,'60MS'!$B$11:$B$26,1,FALSE))=TRUE,"","○"))</f>
        <v/>
      </c>
      <c r="X11" s="45" t="str">
        <f>IF($B11="","",IF(ISERROR(VLOOKUP($A11,'60MD'!$B$11:$B$34,1,FALSE))=TRUE,"","○"))</f>
        <v/>
      </c>
      <c r="Y11" s="46" t="str">
        <f>IF($B11="","",IF(ISERROR(VLOOKUP($A11,'65MS'!$B$11:$B$26,1,FALSE))=TRUE,"","○"))</f>
        <v/>
      </c>
      <c r="Z11" s="45" t="str">
        <f>IF($B11="","",IF(ISERROR(VLOOKUP($A11,'65MD'!$B$11:$B$34,1,FALSE))=TRUE,"","○"))</f>
        <v/>
      </c>
      <c r="AA11" s="44" t="str">
        <f>IF($B11="","",IF(ISERROR(VLOOKUP($A11,'70MS'!$B$11:$B$26,1,FALSE))=TRUE,"","○"))</f>
        <v/>
      </c>
      <c r="AB11" s="45" t="str">
        <f>IF($B11="","",IF(ISERROR(VLOOKUP($A11,'70MD'!$B$11:$B$34,1,FALSE))=TRUE,"","○"))</f>
        <v/>
      </c>
      <c r="AC11" s="44" t="str">
        <f>IF($B11="","",IF(ISERROR(VLOOKUP($A11,WS!$B$11:$B$26,1,FALSE))=TRUE,"","○"))</f>
        <v/>
      </c>
      <c r="AD11" s="45" t="str">
        <f>IF($B11="","",IF(ISERROR(VLOOKUP($A11,WD!$B$11:$B$34,1,FALSE))=TRUE,"","○"))</f>
        <v/>
      </c>
      <c r="AE11" s="44" t="str">
        <f>IF($B11="","",IF(ISERROR(VLOOKUP($A11,'30WS'!$B$11:$B$26,1,FALSE))=TRUE,"","○"))</f>
        <v/>
      </c>
      <c r="AF11" s="45" t="str">
        <f>IF($B11="","",IF(ISERROR(VLOOKUP($A11,'30WD'!$B$11:$B$34,1,FALSE))=TRUE,"","○"))</f>
        <v/>
      </c>
      <c r="AG11" s="46" t="str">
        <f>IF($B11="","",IF(ISERROR(VLOOKUP($A11,'40WS'!$B$11:$B$26,1,FALSE))=TRUE,"","○"))</f>
        <v/>
      </c>
      <c r="AH11" s="45" t="str">
        <f>IF($B11="","",IF(ISERROR(VLOOKUP($A11,'40WD'!$B$11:$B$34,1,FALSE))=TRUE,"","○"))</f>
        <v/>
      </c>
      <c r="AI11" s="44" t="str">
        <f>IF($B11="","",IF(ISERROR(VLOOKUP($A11,'50WS'!$B$11:$B$26,1,FALSE))=TRUE,"","○"))</f>
        <v/>
      </c>
      <c r="AJ11" s="45" t="str">
        <f>IF($B11="","",IF(ISERROR(VLOOKUP($A11,'50WD'!$B$11:$B$34,1,FALSE))=TRUE,"","○"))</f>
        <v/>
      </c>
      <c r="AK11" s="46" t="str">
        <f>IF($B11="","",IF(ISERROR(VLOOKUP($A11,'55WS'!$B$11:$B$26,1,FALSE))=TRUE,"","○"))</f>
        <v/>
      </c>
      <c r="AL11" s="45" t="str">
        <f>IF($B11="","",IF(ISERROR(VLOOKUP($A11,'55WD'!$B$11:$B$34,1,FALSE))=TRUE,"","○"))</f>
        <v/>
      </c>
      <c r="AM11" s="46" t="str">
        <f>IF($B11="","",IF(ISERROR(VLOOKUP($A11,'60WS'!$B$11:$B$26,1,FALSE))=TRUE,"","○"))</f>
        <v/>
      </c>
      <c r="AN11" s="45" t="str">
        <f>IF($B11="","",IF(ISERROR(VLOOKUP($A11,'60WD'!$B$11:$B$34,1,FALSE))=TRUE,"","○"))</f>
        <v/>
      </c>
      <c r="AO11" s="46" t="str">
        <f>IF($B11="","",IF(ISERROR(VLOOKUP($A11,'65WS'!$B$11:$B$26,1,FALSE))=TRUE,"","○"))</f>
        <v/>
      </c>
      <c r="AP11" s="47" t="str">
        <f>IF($B11="","",IF(ISERROR(VLOOKUP($A11,'65WD'!$B$11:$B$34,1,FALSE))=TRUE,"","○"))</f>
        <v/>
      </c>
    </row>
    <row r="12" spans="1:42" ht="15" customHeight="1" x14ac:dyDescent="0.2">
      <c r="A12" s="41">
        <v>7</v>
      </c>
      <c r="B12" s="42" t="str">
        <f>IF($A12="","",IF(VLOOKUP($A12,選手名簿!$A$9:$Q$58,2)="","",VLOOKUP($A12,選手名簿!$A$9:$Q$58,2)))</f>
        <v/>
      </c>
      <c r="C12" s="43" t="str">
        <f>IF($A12="","",IF(VLOOKUP($A12,選手名簿!$A$9:$Q$58,3)="","",VLOOKUP($A12,選手名簿!$A$9:$Q$58,3)))</f>
        <v/>
      </c>
      <c r="D12" s="125" t="str">
        <f>IF($A12="","",IF(VLOOKUP($A12,選手名簿!$A$9:$Q$58,4)="","",VLOOKUP($A12,選手名簿!$A$9:$Q$58,4)))</f>
        <v/>
      </c>
      <c r="E12" s="126" t="str">
        <f>IF($A12="","",IF(VLOOKUP($A12,選手名簿!$A$9:$Q$58,5)="","",VLOOKUP($A12,選手名簿!$A$9:$Q$58,5)))</f>
        <v/>
      </c>
      <c r="F12" s="73"/>
      <c r="G12" s="12"/>
      <c r="H12" s="13"/>
      <c r="I12" s="13"/>
      <c r="J12" s="35" t="str">
        <f>IF($B12="","",IF(ISERROR(VLOOKUP($A12,MT!$B$14:$B$20,1,FALSE))=TRUE,"","○"))</f>
        <v/>
      </c>
      <c r="K12" s="36" t="str">
        <f>IF($B12="","",IF(ISERROR(VLOOKUP($A12,WT!$B$14:$B$20,1,FALSE))=TRUE,"","○"))</f>
        <v/>
      </c>
      <c r="L12" s="85" t="str">
        <f>IF($B12="","",IF(ISERROR(VLOOKUP($A12,OBT!$B$14:$B$22,1,FALSE)=TRUE),"","○"))</f>
        <v/>
      </c>
      <c r="M12" s="83" t="str">
        <f>IF($B12="","",IF(ISERROR(VLOOKUP($A12,OGT!$B$14:$B$22,1,FALSE)=TRUE),"","○"))</f>
        <v/>
      </c>
      <c r="N12" s="85" t="str">
        <f>IF($B12="","",IF(ISERROR(VLOOKUP($A12,HBT!$B$14:$B$22,1,FALSE)=TRUE),"","○"))</f>
        <v/>
      </c>
      <c r="O12" s="58" t="str">
        <f>IF($B12="","",IF(ISERROR(VLOOKUP($A12,MS!$B$11:$B$26,1,FALSE))=TRUE,"","○"))</f>
        <v/>
      </c>
      <c r="P12" s="45" t="str">
        <f>IF($B12="","",IF(ISERROR(VLOOKUP($A12,MD!$B$11:$B$34,1,FALSE))=TRUE,"","○"))</f>
        <v/>
      </c>
      <c r="Q12" s="44" t="str">
        <f>IF($B12="","",IF(ISERROR(VLOOKUP($A12,'30MS'!$B$11:$B$26,1,FALSE))=TRUE,"","○"))</f>
        <v/>
      </c>
      <c r="R12" s="45" t="str">
        <f>IF($B12="","",IF(ISERROR(VLOOKUP($A12,'30MD'!$B$11:$B$34,1,FALSE))=TRUE,"","○"))</f>
        <v/>
      </c>
      <c r="S12" s="44" t="str">
        <f>IF($B12="","",IF(ISERROR(VLOOKUP($A12,'40MS'!$B$11:$B$26,1,FALSE))=TRUE,"","○"))</f>
        <v/>
      </c>
      <c r="T12" s="45" t="str">
        <f>IF($B12="","",IF(ISERROR(VLOOKUP($A12,'40MD'!$B$11:$B$34,1,FALSE))=TRUE,"","○"))</f>
        <v/>
      </c>
      <c r="U12" s="44" t="str">
        <f>IF($B12="","",IF(ISERROR(VLOOKUP($A12,'50MS'!$B$11:$B$26,1,FALSE))=TRUE,"","○"))</f>
        <v/>
      </c>
      <c r="V12" s="45" t="str">
        <f>IF($B12="","",IF(ISERROR(VLOOKUP($A12,'50MD'!$B$11:$B$34,1,FALSE))=TRUE,"","○"))</f>
        <v/>
      </c>
      <c r="W12" s="44" t="str">
        <f>IF($B12="","",IF(ISERROR(VLOOKUP($A12,'60MS'!$B$11:$B$26,1,FALSE))=TRUE,"","○"))</f>
        <v/>
      </c>
      <c r="X12" s="45" t="str">
        <f>IF($B12="","",IF(ISERROR(VLOOKUP($A12,'60MD'!$B$11:$B$34,1,FALSE))=TRUE,"","○"))</f>
        <v/>
      </c>
      <c r="Y12" s="46" t="str">
        <f>IF($B12="","",IF(ISERROR(VLOOKUP($A12,'65MS'!$B$11:$B$26,1,FALSE))=TRUE,"","○"))</f>
        <v/>
      </c>
      <c r="Z12" s="45" t="str">
        <f>IF($B12="","",IF(ISERROR(VLOOKUP($A12,'65MD'!$B$11:$B$34,1,FALSE))=TRUE,"","○"))</f>
        <v/>
      </c>
      <c r="AA12" s="44" t="str">
        <f>IF($B12="","",IF(ISERROR(VLOOKUP($A12,'70MS'!$B$11:$B$26,1,FALSE))=TRUE,"","○"))</f>
        <v/>
      </c>
      <c r="AB12" s="45" t="str">
        <f>IF($B12="","",IF(ISERROR(VLOOKUP($A12,'70MD'!$B$11:$B$34,1,FALSE))=TRUE,"","○"))</f>
        <v/>
      </c>
      <c r="AC12" s="44" t="str">
        <f>IF($B12="","",IF(ISERROR(VLOOKUP($A12,WS!$B$11:$B$26,1,FALSE))=TRUE,"","○"))</f>
        <v/>
      </c>
      <c r="AD12" s="45" t="str">
        <f>IF($B12="","",IF(ISERROR(VLOOKUP($A12,WD!$B$11:$B$34,1,FALSE))=TRUE,"","○"))</f>
        <v/>
      </c>
      <c r="AE12" s="44" t="str">
        <f>IF($B12="","",IF(ISERROR(VLOOKUP($A12,'30WS'!$B$11:$B$26,1,FALSE))=TRUE,"","○"))</f>
        <v/>
      </c>
      <c r="AF12" s="45" t="str">
        <f>IF($B12="","",IF(ISERROR(VLOOKUP($A12,'30WD'!$B$11:$B$34,1,FALSE))=TRUE,"","○"))</f>
        <v/>
      </c>
      <c r="AG12" s="46" t="str">
        <f>IF($B12="","",IF(ISERROR(VLOOKUP($A12,'40WS'!$B$11:$B$26,1,FALSE))=TRUE,"","○"))</f>
        <v/>
      </c>
      <c r="AH12" s="45" t="str">
        <f>IF($B12="","",IF(ISERROR(VLOOKUP($A12,'40WD'!$B$11:$B$34,1,FALSE))=TRUE,"","○"))</f>
        <v/>
      </c>
      <c r="AI12" s="44" t="str">
        <f>IF($B12="","",IF(ISERROR(VLOOKUP($A12,'50WS'!$B$11:$B$26,1,FALSE))=TRUE,"","○"))</f>
        <v/>
      </c>
      <c r="AJ12" s="45" t="str">
        <f>IF($B12="","",IF(ISERROR(VLOOKUP($A12,'50WD'!$B$11:$B$34,1,FALSE))=TRUE,"","○"))</f>
        <v/>
      </c>
      <c r="AK12" s="46" t="str">
        <f>IF($B12="","",IF(ISERROR(VLOOKUP($A12,'55WS'!$B$11:$B$26,1,FALSE))=TRUE,"","○"))</f>
        <v/>
      </c>
      <c r="AL12" s="45" t="str">
        <f>IF($B12="","",IF(ISERROR(VLOOKUP($A12,'55WD'!$B$11:$B$34,1,FALSE))=TRUE,"","○"))</f>
        <v/>
      </c>
      <c r="AM12" s="46" t="str">
        <f>IF($B12="","",IF(ISERROR(VLOOKUP($A12,'60WS'!$B$11:$B$26,1,FALSE))=TRUE,"","○"))</f>
        <v/>
      </c>
      <c r="AN12" s="45" t="str">
        <f>IF($B12="","",IF(ISERROR(VLOOKUP($A12,'60WD'!$B$11:$B$34,1,FALSE))=TRUE,"","○"))</f>
        <v/>
      </c>
      <c r="AO12" s="46" t="str">
        <f>IF($B12="","",IF(ISERROR(VLOOKUP($A12,'65WS'!$B$11:$B$26,1,FALSE))=TRUE,"","○"))</f>
        <v/>
      </c>
      <c r="AP12" s="47" t="str">
        <f>IF($B12="","",IF(ISERROR(VLOOKUP($A12,'65WD'!$B$11:$B$34,1,FALSE))=TRUE,"","○"))</f>
        <v/>
      </c>
    </row>
    <row r="13" spans="1:42" ht="15" customHeight="1" x14ac:dyDescent="0.2">
      <c r="A13" s="41">
        <v>8</v>
      </c>
      <c r="B13" s="42" t="str">
        <f>IF($A13="","",IF(VLOOKUP($A13,選手名簿!$A$9:$Q$58,2)="","",VLOOKUP($A13,選手名簿!$A$9:$Q$58,2)))</f>
        <v/>
      </c>
      <c r="C13" s="43" t="str">
        <f>IF($A13="","",IF(VLOOKUP($A13,選手名簿!$A$9:$Q$58,3)="","",VLOOKUP($A13,選手名簿!$A$9:$Q$58,3)))</f>
        <v/>
      </c>
      <c r="D13" s="125" t="str">
        <f>IF($A13="","",IF(VLOOKUP($A13,選手名簿!$A$9:$Q$58,4)="","",VLOOKUP($A13,選手名簿!$A$9:$Q$58,4)))</f>
        <v/>
      </c>
      <c r="E13" s="126" t="str">
        <f>IF($A13="","",IF(VLOOKUP($A13,選手名簿!$A$9:$Q$58,5)="","",VLOOKUP($A13,選手名簿!$A$9:$Q$58,5)))</f>
        <v/>
      </c>
      <c r="F13" s="73"/>
      <c r="G13" s="12"/>
      <c r="H13" s="13"/>
      <c r="I13" s="13"/>
      <c r="J13" s="35" t="str">
        <f>IF($B13="","",IF(ISERROR(VLOOKUP($A13,MT!$B$14:$B$20,1,FALSE))=TRUE,"","○"))</f>
        <v/>
      </c>
      <c r="K13" s="36" t="str">
        <f>IF($B13="","",IF(ISERROR(VLOOKUP($A13,WT!$B$14:$B$20,1,FALSE))=TRUE,"","○"))</f>
        <v/>
      </c>
      <c r="L13" s="85" t="str">
        <f>IF($B13="","",IF(ISERROR(VLOOKUP($A13,OBT!$B$14:$B$22,1,FALSE)=TRUE),"","○"))</f>
        <v/>
      </c>
      <c r="M13" s="83" t="str">
        <f>IF($B13="","",IF(ISERROR(VLOOKUP($A13,OGT!$B$14:$B$22,1,FALSE)=TRUE),"","○"))</f>
        <v/>
      </c>
      <c r="N13" s="85" t="str">
        <f>IF($B13="","",IF(ISERROR(VLOOKUP($A13,HBT!$B$14:$B$22,1,FALSE)=TRUE),"","○"))</f>
        <v/>
      </c>
      <c r="O13" s="58" t="str">
        <f>IF($B13="","",IF(ISERROR(VLOOKUP($A13,MS!$B$11:$B$26,1,FALSE))=TRUE,"","○"))</f>
        <v/>
      </c>
      <c r="P13" s="45" t="str">
        <f>IF($B13="","",IF(ISERROR(VLOOKUP($A13,MD!$B$11:$B$34,1,FALSE))=TRUE,"","○"))</f>
        <v/>
      </c>
      <c r="Q13" s="44" t="str">
        <f>IF($B13="","",IF(ISERROR(VLOOKUP($A13,'30MS'!$B$11:$B$26,1,FALSE))=TRUE,"","○"))</f>
        <v/>
      </c>
      <c r="R13" s="45" t="str">
        <f>IF($B13="","",IF(ISERROR(VLOOKUP($A13,'30MD'!$B$11:$B$34,1,FALSE))=TRUE,"","○"))</f>
        <v/>
      </c>
      <c r="S13" s="44" t="str">
        <f>IF($B13="","",IF(ISERROR(VLOOKUP($A13,'40MS'!$B$11:$B$26,1,FALSE))=TRUE,"","○"))</f>
        <v/>
      </c>
      <c r="T13" s="45" t="str">
        <f>IF($B13="","",IF(ISERROR(VLOOKUP($A13,'40MD'!$B$11:$B$34,1,FALSE))=TRUE,"","○"))</f>
        <v/>
      </c>
      <c r="U13" s="44" t="str">
        <f>IF($B13="","",IF(ISERROR(VLOOKUP($A13,'50MS'!$B$11:$B$26,1,FALSE))=TRUE,"","○"))</f>
        <v/>
      </c>
      <c r="V13" s="45" t="str">
        <f>IF($B13="","",IF(ISERROR(VLOOKUP($A13,'50MD'!$B$11:$B$34,1,FALSE))=TRUE,"","○"))</f>
        <v/>
      </c>
      <c r="W13" s="44" t="str">
        <f>IF($B13="","",IF(ISERROR(VLOOKUP($A13,'60MS'!$B$11:$B$26,1,FALSE))=TRUE,"","○"))</f>
        <v/>
      </c>
      <c r="X13" s="45" t="str">
        <f>IF($B13="","",IF(ISERROR(VLOOKUP($A13,'60MD'!$B$11:$B$34,1,FALSE))=TRUE,"","○"))</f>
        <v/>
      </c>
      <c r="Y13" s="46" t="str">
        <f>IF($B13="","",IF(ISERROR(VLOOKUP($A13,'65MS'!$B$11:$B$26,1,FALSE))=TRUE,"","○"))</f>
        <v/>
      </c>
      <c r="Z13" s="45" t="str">
        <f>IF($B13="","",IF(ISERROR(VLOOKUP($A13,'65MD'!$B$11:$B$34,1,FALSE))=TRUE,"","○"))</f>
        <v/>
      </c>
      <c r="AA13" s="44" t="str">
        <f>IF($B13="","",IF(ISERROR(VLOOKUP($A13,'70MS'!$B$11:$B$26,1,FALSE))=TRUE,"","○"))</f>
        <v/>
      </c>
      <c r="AB13" s="45" t="str">
        <f>IF($B13="","",IF(ISERROR(VLOOKUP($A13,'70MD'!$B$11:$B$34,1,FALSE))=TRUE,"","○"))</f>
        <v/>
      </c>
      <c r="AC13" s="44" t="str">
        <f>IF($B13="","",IF(ISERROR(VLOOKUP($A13,WS!$B$11:$B$26,1,FALSE))=TRUE,"","○"))</f>
        <v/>
      </c>
      <c r="AD13" s="45" t="str">
        <f>IF($B13="","",IF(ISERROR(VLOOKUP($A13,WD!$B$11:$B$34,1,FALSE))=TRUE,"","○"))</f>
        <v/>
      </c>
      <c r="AE13" s="44" t="str">
        <f>IF($B13="","",IF(ISERROR(VLOOKUP($A13,'30WS'!$B$11:$B$26,1,FALSE))=TRUE,"","○"))</f>
        <v/>
      </c>
      <c r="AF13" s="45" t="str">
        <f>IF($B13="","",IF(ISERROR(VLOOKUP($A13,'30WD'!$B$11:$B$34,1,FALSE))=TRUE,"","○"))</f>
        <v/>
      </c>
      <c r="AG13" s="46" t="str">
        <f>IF($B13="","",IF(ISERROR(VLOOKUP($A13,'40WS'!$B$11:$B$26,1,FALSE))=TRUE,"","○"))</f>
        <v/>
      </c>
      <c r="AH13" s="45" t="str">
        <f>IF($B13="","",IF(ISERROR(VLOOKUP($A13,'40WD'!$B$11:$B$34,1,FALSE))=TRUE,"","○"))</f>
        <v/>
      </c>
      <c r="AI13" s="44" t="str">
        <f>IF($B13="","",IF(ISERROR(VLOOKUP($A13,'50WS'!$B$11:$B$26,1,FALSE))=TRUE,"","○"))</f>
        <v/>
      </c>
      <c r="AJ13" s="45" t="str">
        <f>IF($B13="","",IF(ISERROR(VLOOKUP($A13,'50WD'!$B$11:$B$34,1,FALSE))=TRUE,"","○"))</f>
        <v/>
      </c>
      <c r="AK13" s="46" t="str">
        <f>IF($B13="","",IF(ISERROR(VLOOKUP($A13,'55WS'!$B$11:$B$26,1,FALSE))=TRUE,"","○"))</f>
        <v/>
      </c>
      <c r="AL13" s="45" t="str">
        <f>IF($B13="","",IF(ISERROR(VLOOKUP($A13,'55WD'!$B$11:$B$34,1,FALSE))=TRUE,"","○"))</f>
        <v/>
      </c>
      <c r="AM13" s="46" t="str">
        <f>IF($B13="","",IF(ISERROR(VLOOKUP($A13,'60WS'!$B$11:$B$26,1,FALSE))=TRUE,"","○"))</f>
        <v/>
      </c>
      <c r="AN13" s="45" t="str">
        <f>IF($B13="","",IF(ISERROR(VLOOKUP($A13,'60WD'!$B$11:$B$34,1,FALSE))=TRUE,"","○"))</f>
        <v/>
      </c>
      <c r="AO13" s="46" t="str">
        <f>IF($B13="","",IF(ISERROR(VLOOKUP($A13,'65WS'!$B$11:$B$26,1,FALSE))=TRUE,"","○"))</f>
        <v/>
      </c>
      <c r="AP13" s="47" t="str">
        <f>IF($B13="","",IF(ISERROR(VLOOKUP($A13,'65WD'!$B$11:$B$34,1,FALSE))=TRUE,"","○"))</f>
        <v/>
      </c>
    </row>
    <row r="14" spans="1:42" ht="15" customHeight="1" x14ac:dyDescent="0.2">
      <c r="A14" s="41">
        <v>9</v>
      </c>
      <c r="B14" s="42" t="str">
        <f>IF($A14="","",IF(VLOOKUP($A14,選手名簿!$A$9:$Q$58,2)="","",VLOOKUP($A14,選手名簿!$A$9:$Q$58,2)))</f>
        <v/>
      </c>
      <c r="C14" s="43" t="str">
        <f>IF($A14="","",IF(VLOOKUP($A14,選手名簿!$A$9:$Q$58,3)="","",VLOOKUP($A14,選手名簿!$A$9:$Q$58,3)))</f>
        <v/>
      </c>
      <c r="D14" s="125" t="str">
        <f>IF($A14="","",IF(VLOOKUP($A14,選手名簿!$A$9:$Q$58,4)="","",VLOOKUP($A14,選手名簿!$A$9:$Q$58,4)))</f>
        <v/>
      </c>
      <c r="E14" s="126" t="str">
        <f>IF($A14="","",IF(VLOOKUP($A14,選手名簿!$A$9:$Q$58,5)="","",VLOOKUP($A14,選手名簿!$A$9:$Q$58,5)))</f>
        <v/>
      </c>
      <c r="F14" s="73"/>
      <c r="G14" s="12"/>
      <c r="H14" s="13"/>
      <c r="I14" s="13"/>
      <c r="J14" s="35" t="str">
        <f>IF($B14="","",IF(ISERROR(VLOOKUP($A14,MT!$B$14:$B$20,1,FALSE))=TRUE,"","○"))</f>
        <v/>
      </c>
      <c r="K14" s="36" t="str">
        <f>IF($B14="","",IF(ISERROR(VLOOKUP($A14,WT!$B$14:$B$20,1,FALSE))=TRUE,"","○"))</f>
        <v/>
      </c>
      <c r="L14" s="85" t="str">
        <f>IF($B14="","",IF(ISERROR(VLOOKUP($A14,OBT!$B$14:$B$22,1,FALSE)=TRUE),"","○"))</f>
        <v/>
      </c>
      <c r="M14" s="83" t="str">
        <f>IF($B14="","",IF(ISERROR(VLOOKUP($A14,OGT!$B$14:$B$22,1,FALSE)=TRUE),"","○"))</f>
        <v/>
      </c>
      <c r="N14" s="85" t="str">
        <f>IF($B14="","",IF(ISERROR(VLOOKUP($A14,HBT!$B$14:$B$22,1,FALSE)=TRUE),"","○"))</f>
        <v/>
      </c>
      <c r="O14" s="58" t="str">
        <f>IF($B14="","",IF(ISERROR(VLOOKUP($A14,MS!$B$11:$B$26,1,FALSE))=TRUE,"","○"))</f>
        <v/>
      </c>
      <c r="P14" s="45" t="str">
        <f>IF($B14="","",IF(ISERROR(VLOOKUP($A14,MD!$B$11:$B$34,1,FALSE))=TRUE,"","○"))</f>
        <v/>
      </c>
      <c r="Q14" s="44" t="str">
        <f>IF($B14="","",IF(ISERROR(VLOOKUP($A14,'30MS'!$B$11:$B$26,1,FALSE))=TRUE,"","○"))</f>
        <v/>
      </c>
      <c r="R14" s="45" t="str">
        <f>IF($B14="","",IF(ISERROR(VLOOKUP($A14,'30MD'!$B$11:$B$34,1,FALSE))=TRUE,"","○"))</f>
        <v/>
      </c>
      <c r="S14" s="44" t="str">
        <f>IF($B14="","",IF(ISERROR(VLOOKUP($A14,'40MS'!$B$11:$B$26,1,FALSE))=TRUE,"","○"))</f>
        <v/>
      </c>
      <c r="T14" s="45" t="str">
        <f>IF($B14="","",IF(ISERROR(VLOOKUP($A14,'40MD'!$B$11:$B$34,1,FALSE))=TRUE,"","○"))</f>
        <v/>
      </c>
      <c r="U14" s="44" t="str">
        <f>IF($B14="","",IF(ISERROR(VLOOKUP($A14,'50MS'!$B$11:$B$26,1,FALSE))=TRUE,"","○"))</f>
        <v/>
      </c>
      <c r="V14" s="45" t="str">
        <f>IF($B14="","",IF(ISERROR(VLOOKUP($A14,'50MD'!$B$11:$B$34,1,FALSE))=TRUE,"","○"))</f>
        <v/>
      </c>
      <c r="W14" s="44" t="str">
        <f>IF($B14="","",IF(ISERROR(VLOOKUP($A14,'60MS'!$B$11:$B$26,1,FALSE))=TRUE,"","○"))</f>
        <v/>
      </c>
      <c r="X14" s="45" t="str">
        <f>IF($B14="","",IF(ISERROR(VLOOKUP($A14,'60MD'!$B$11:$B$34,1,FALSE))=TRUE,"","○"))</f>
        <v/>
      </c>
      <c r="Y14" s="46" t="str">
        <f>IF($B14="","",IF(ISERROR(VLOOKUP($A14,'65MS'!$B$11:$B$26,1,FALSE))=TRUE,"","○"))</f>
        <v/>
      </c>
      <c r="Z14" s="45" t="str">
        <f>IF($B14="","",IF(ISERROR(VLOOKUP($A14,'65MD'!$B$11:$B$34,1,FALSE))=TRUE,"","○"))</f>
        <v/>
      </c>
      <c r="AA14" s="44" t="str">
        <f>IF($B14="","",IF(ISERROR(VLOOKUP($A14,'70MS'!$B$11:$B$26,1,FALSE))=TRUE,"","○"))</f>
        <v/>
      </c>
      <c r="AB14" s="45" t="str">
        <f>IF($B14="","",IF(ISERROR(VLOOKUP($A14,'70MD'!$B$11:$B$34,1,FALSE))=TRUE,"","○"))</f>
        <v/>
      </c>
      <c r="AC14" s="44" t="str">
        <f>IF($B14="","",IF(ISERROR(VLOOKUP($A14,WS!$B$11:$B$26,1,FALSE))=TRUE,"","○"))</f>
        <v/>
      </c>
      <c r="AD14" s="45" t="str">
        <f>IF($B14="","",IF(ISERROR(VLOOKUP($A14,WD!$B$11:$B$34,1,FALSE))=TRUE,"","○"))</f>
        <v/>
      </c>
      <c r="AE14" s="44" t="str">
        <f>IF($B14="","",IF(ISERROR(VLOOKUP($A14,'30WS'!$B$11:$B$26,1,FALSE))=TRUE,"","○"))</f>
        <v/>
      </c>
      <c r="AF14" s="45" t="str">
        <f>IF($B14="","",IF(ISERROR(VLOOKUP($A14,'30WD'!$B$11:$B$34,1,FALSE))=TRUE,"","○"))</f>
        <v/>
      </c>
      <c r="AG14" s="46" t="str">
        <f>IF($B14="","",IF(ISERROR(VLOOKUP($A14,'40WS'!$B$11:$B$26,1,FALSE))=TRUE,"","○"))</f>
        <v/>
      </c>
      <c r="AH14" s="45" t="str">
        <f>IF($B14="","",IF(ISERROR(VLOOKUP($A14,'40WD'!$B$11:$B$34,1,FALSE))=TRUE,"","○"))</f>
        <v/>
      </c>
      <c r="AI14" s="44" t="str">
        <f>IF($B14="","",IF(ISERROR(VLOOKUP($A14,'50WS'!$B$11:$B$26,1,FALSE))=TRUE,"","○"))</f>
        <v/>
      </c>
      <c r="AJ14" s="45" t="str">
        <f>IF($B14="","",IF(ISERROR(VLOOKUP($A14,'50WD'!$B$11:$B$34,1,FALSE))=TRUE,"","○"))</f>
        <v/>
      </c>
      <c r="AK14" s="46" t="str">
        <f>IF($B14="","",IF(ISERROR(VLOOKUP($A14,'55WS'!$B$11:$B$26,1,FALSE))=TRUE,"","○"))</f>
        <v/>
      </c>
      <c r="AL14" s="45" t="str">
        <f>IF($B14="","",IF(ISERROR(VLOOKUP($A14,'55WD'!$B$11:$B$34,1,FALSE))=TRUE,"","○"))</f>
        <v/>
      </c>
      <c r="AM14" s="46" t="str">
        <f>IF($B14="","",IF(ISERROR(VLOOKUP($A14,'60WS'!$B$11:$B$26,1,FALSE))=TRUE,"","○"))</f>
        <v/>
      </c>
      <c r="AN14" s="45" t="str">
        <f>IF($B14="","",IF(ISERROR(VLOOKUP($A14,'60WD'!$B$11:$B$34,1,FALSE))=TRUE,"","○"))</f>
        <v/>
      </c>
      <c r="AO14" s="46" t="str">
        <f>IF($B14="","",IF(ISERROR(VLOOKUP($A14,'65WS'!$B$11:$B$26,1,FALSE))=TRUE,"","○"))</f>
        <v/>
      </c>
      <c r="AP14" s="47" t="str">
        <f>IF($B14="","",IF(ISERROR(VLOOKUP($A14,'65WD'!$B$11:$B$34,1,FALSE))=TRUE,"","○"))</f>
        <v/>
      </c>
    </row>
    <row r="15" spans="1:42" ht="15" customHeight="1" x14ac:dyDescent="0.2">
      <c r="A15" s="41">
        <v>10</v>
      </c>
      <c r="B15" s="42" t="str">
        <f>IF($A15="","",IF(VLOOKUP($A15,選手名簿!$A$9:$Q$58,2)="","",VLOOKUP($A15,選手名簿!$A$9:$Q$58,2)))</f>
        <v/>
      </c>
      <c r="C15" s="43" t="str">
        <f>IF($A15="","",IF(VLOOKUP($A15,選手名簿!$A$9:$Q$58,3)="","",VLOOKUP($A15,選手名簿!$A$9:$Q$58,3)))</f>
        <v/>
      </c>
      <c r="D15" s="125" t="str">
        <f>IF($A15="","",IF(VLOOKUP($A15,選手名簿!$A$9:$Q$58,4)="","",VLOOKUP($A15,選手名簿!$A$9:$Q$58,4)))</f>
        <v/>
      </c>
      <c r="E15" s="126" t="str">
        <f>IF($A15="","",IF(VLOOKUP($A15,選手名簿!$A$9:$Q$58,5)="","",VLOOKUP($A15,選手名簿!$A$9:$Q$58,5)))</f>
        <v/>
      </c>
      <c r="F15" s="73"/>
      <c r="G15" s="12"/>
      <c r="H15" s="13"/>
      <c r="I15" s="13"/>
      <c r="J15" s="35" t="str">
        <f>IF($B15="","",IF(ISERROR(VLOOKUP($A15,MT!$B$14:$B$20,1,FALSE))=TRUE,"","○"))</f>
        <v/>
      </c>
      <c r="K15" s="36" t="str">
        <f>IF($B15="","",IF(ISERROR(VLOOKUP($A15,WT!$B$14:$B$20,1,FALSE))=TRUE,"","○"))</f>
        <v/>
      </c>
      <c r="L15" s="85" t="str">
        <f>IF($B15="","",IF(ISERROR(VLOOKUP($A15,OBT!$B$14:$B$22,1,FALSE)=TRUE),"","○"))</f>
        <v/>
      </c>
      <c r="M15" s="83" t="str">
        <f>IF($B15="","",IF(ISERROR(VLOOKUP($A15,OGT!$B$14:$B$22,1,FALSE)=TRUE),"","○"))</f>
        <v/>
      </c>
      <c r="N15" s="85" t="str">
        <f>IF($B15="","",IF(ISERROR(VLOOKUP($A15,HBT!$B$14:$B$22,1,FALSE)=TRUE),"","○"))</f>
        <v/>
      </c>
      <c r="O15" s="58" t="str">
        <f>IF($B15="","",IF(ISERROR(VLOOKUP($A15,MS!$B$11:$B$26,1,FALSE))=TRUE,"","○"))</f>
        <v/>
      </c>
      <c r="P15" s="45" t="str">
        <f>IF($B15="","",IF(ISERROR(VLOOKUP($A15,MD!$B$11:$B$34,1,FALSE))=TRUE,"","○"))</f>
        <v/>
      </c>
      <c r="Q15" s="44" t="str">
        <f>IF($B15="","",IF(ISERROR(VLOOKUP($A15,'30MS'!$B$11:$B$26,1,FALSE))=TRUE,"","○"))</f>
        <v/>
      </c>
      <c r="R15" s="45" t="str">
        <f>IF($B15="","",IF(ISERROR(VLOOKUP($A15,'30MD'!$B$11:$B$34,1,FALSE))=TRUE,"","○"))</f>
        <v/>
      </c>
      <c r="S15" s="44" t="str">
        <f>IF($B15="","",IF(ISERROR(VLOOKUP($A15,'40MS'!$B$11:$B$26,1,FALSE))=TRUE,"","○"))</f>
        <v/>
      </c>
      <c r="T15" s="45" t="str">
        <f>IF($B15="","",IF(ISERROR(VLOOKUP($A15,'40MD'!$B$11:$B$34,1,FALSE))=TRUE,"","○"))</f>
        <v/>
      </c>
      <c r="U15" s="44" t="str">
        <f>IF($B15="","",IF(ISERROR(VLOOKUP($A15,'50MS'!$B$11:$B$26,1,FALSE))=TRUE,"","○"))</f>
        <v/>
      </c>
      <c r="V15" s="45" t="str">
        <f>IF($B15="","",IF(ISERROR(VLOOKUP($A15,'50MD'!$B$11:$B$34,1,FALSE))=TRUE,"","○"))</f>
        <v/>
      </c>
      <c r="W15" s="44" t="str">
        <f>IF($B15="","",IF(ISERROR(VLOOKUP($A15,'60MS'!$B$11:$B$26,1,FALSE))=TRUE,"","○"))</f>
        <v/>
      </c>
      <c r="X15" s="45" t="str">
        <f>IF($B15="","",IF(ISERROR(VLOOKUP($A15,'60MD'!$B$11:$B$34,1,FALSE))=TRUE,"","○"))</f>
        <v/>
      </c>
      <c r="Y15" s="46" t="str">
        <f>IF($B15="","",IF(ISERROR(VLOOKUP($A15,'65MS'!$B$11:$B$26,1,FALSE))=TRUE,"","○"))</f>
        <v/>
      </c>
      <c r="Z15" s="45" t="str">
        <f>IF($B15="","",IF(ISERROR(VLOOKUP($A15,'65MD'!$B$11:$B$34,1,FALSE))=TRUE,"","○"))</f>
        <v/>
      </c>
      <c r="AA15" s="44" t="str">
        <f>IF($B15="","",IF(ISERROR(VLOOKUP($A15,'70MS'!$B$11:$B$26,1,FALSE))=TRUE,"","○"))</f>
        <v/>
      </c>
      <c r="AB15" s="45" t="str">
        <f>IF($B15="","",IF(ISERROR(VLOOKUP($A15,'70MD'!$B$11:$B$34,1,FALSE))=TRUE,"","○"))</f>
        <v/>
      </c>
      <c r="AC15" s="44" t="str">
        <f>IF($B15="","",IF(ISERROR(VLOOKUP($A15,WS!$B$11:$B$26,1,FALSE))=TRUE,"","○"))</f>
        <v/>
      </c>
      <c r="AD15" s="45" t="str">
        <f>IF($B15="","",IF(ISERROR(VLOOKUP($A15,WD!$B$11:$B$34,1,FALSE))=TRUE,"","○"))</f>
        <v/>
      </c>
      <c r="AE15" s="44" t="str">
        <f>IF($B15="","",IF(ISERROR(VLOOKUP($A15,'30WS'!$B$11:$B$26,1,FALSE))=TRUE,"","○"))</f>
        <v/>
      </c>
      <c r="AF15" s="45" t="str">
        <f>IF($B15="","",IF(ISERROR(VLOOKUP($A15,'30WD'!$B$11:$B$34,1,FALSE))=TRUE,"","○"))</f>
        <v/>
      </c>
      <c r="AG15" s="46" t="str">
        <f>IF($B15="","",IF(ISERROR(VLOOKUP($A15,'40WS'!$B$11:$B$26,1,FALSE))=TRUE,"","○"))</f>
        <v/>
      </c>
      <c r="AH15" s="45" t="str">
        <f>IF($B15="","",IF(ISERROR(VLOOKUP($A15,'40WD'!$B$11:$B$34,1,FALSE))=TRUE,"","○"))</f>
        <v/>
      </c>
      <c r="AI15" s="44" t="str">
        <f>IF($B15="","",IF(ISERROR(VLOOKUP($A15,'50WS'!$B$11:$B$26,1,FALSE))=TRUE,"","○"))</f>
        <v/>
      </c>
      <c r="AJ15" s="45" t="str">
        <f>IF($B15="","",IF(ISERROR(VLOOKUP($A15,'50WD'!$B$11:$B$34,1,FALSE))=TRUE,"","○"))</f>
        <v/>
      </c>
      <c r="AK15" s="46" t="str">
        <f>IF($B15="","",IF(ISERROR(VLOOKUP($A15,'55WS'!$B$11:$B$26,1,FALSE))=TRUE,"","○"))</f>
        <v/>
      </c>
      <c r="AL15" s="45" t="str">
        <f>IF($B15="","",IF(ISERROR(VLOOKUP($A15,'55WD'!$B$11:$B$34,1,FALSE))=TRUE,"","○"))</f>
        <v/>
      </c>
      <c r="AM15" s="46" t="str">
        <f>IF($B15="","",IF(ISERROR(VLOOKUP($A15,'60WS'!$B$11:$B$26,1,FALSE))=TRUE,"","○"))</f>
        <v/>
      </c>
      <c r="AN15" s="45" t="str">
        <f>IF($B15="","",IF(ISERROR(VLOOKUP($A15,'60WD'!$B$11:$B$34,1,FALSE))=TRUE,"","○"))</f>
        <v/>
      </c>
      <c r="AO15" s="46" t="str">
        <f>IF($B15="","",IF(ISERROR(VLOOKUP($A15,'65WS'!$B$11:$B$26,1,FALSE))=TRUE,"","○"))</f>
        <v/>
      </c>
      <c r="AP15" s="47" t="str">
        <f>IF($B15="","",IF(ISERROR(VLOOKUP($A15,'65WD'!$B$11:$B$34,1,FALSE))=TRUE,"","○"))</f>
        <v/>
      </c>
    </row>
    <row r="16" spans="1:42" ht="15" customHeight="1" x14ac:dyDescent="0.2">
      <c r="A16" s="41">
        <v>11</v>
      </c>
      <c r="B16" s="42" t="str">
        <f>IF($A16="","",IF(VLOOKUP($A16,選手名簿!$A$9:$Q$58,2)="","",VLOOKUP($A16,選手名簿!$A$9:$Q$58,2)))</f>
        <v/>
      </c>
      <c r="C16" s="43" t="str">
        <f>IF($A16="","",IF(VLOOKUP($A16,選手名簿!$A$9:$Q$58,3)="","",VLOOKUP($A16,選手名簿!$A$9:$Q$58,3)))</f>
        <v/>
      </c>
      <c r="D16" s="125" t="str">
        <f>IF($A16="","",IF(VLOOKUP($A16,選手名簿!$A$9:$Q$58,4)="","",VLOOKUP($A16,選手名簿!$A$9:$Q$58,4)))</f>
        <v/>
      </c>
      <c r="E16" s="126" t="str">
        <f>IF($A16="","",IF(VLOOKUP($A16,選手名簿!$A$9:$Q$58,5)="","",VLOOKUP($A16,選手名簿!$A$9:$Q$58,5)))</f>
        <v/>
      </c>
      <c r="F16" s="73"/>
      <c r="G16" s="12"/>
      <c r="H16" s="13"/>
      <c r="I16" s="13"/>
      <c r="J16" s="35" t="str">
        <f>IF($B16="","",IF(ISERROR(VLOOKUP($A16,MT!$B$14:$B$20,1,FALSE))=TRUE,"","○"))</f>
        <v/>
      </c>
      <c r="K16" s="36" t="str">
        <f>IF($B16="","",IF(ISERROR(VLOOKUP($A16,WT!$B$14:$B$20,1,FALSE))=TRUE,"","○"))</f>
        <v/>
      </c>
      <c r="L16" s="85" t="str">
        <f>IF($B16="","",IF(ISERROR(VLOOKUP($A16,OBT!$B$14:$B$22,1,FALSE)=TRUE),"","○"))</f>
        <v/>
      </c>
      <c r="M16" s="83" t="str">
        <f>IF($B16="","",IF(ISERROR(VLOOKUP($A16,OGT!$B$14:$B$22,1,FALSE)=TRUE),"","○"))</f>
        <v/>
      </c>
      <c r="N16" s="85" t="str">
        <f>IF($B16="","",IF(ISERROR(VLOOKUP($A16,HBT!$B$14:$B$22,1,FALSE)=TRUE),"","○"))</f>
        <v/>
      </c>
      <c r="O16" s="58" t="str">
        <f>IF($B16="","",IF(ISERROR(VLOOKUP($A16,MS!$B$11:$B$26,1,FALSE))=TRUE,"","○"))</f>
        <v/>
      </c>
      <c r="P16" s="45" t="str">
        <f>IF($B16="","",IF(ISERROR(VLOOKUP($A16,MD!$B$11:$B$34,1,FALSE))=TRUE,"","○"))</f>
        <v/>
      </c>
      <c r="Q16" s="44" t="str">
        <f>IF($B16="","",IF(ISERROR(VLOOKUP($A16,'30MS'!$B$11:$B$26,1,FALSE))=TRUE,"","○"))</f>
        <v/>
      </c>
      <c r="R16" s="45" t="str">
        <f>IF($B16="","",IF(ISERROR(VLOOKUP($A16,'30MD'!$B$11:$B$34,1,FALSE))=TRUE,"","○"))</f>
        <v/>
      </c>
      <c r="S16" s="44" t="str">
        <f>IF($B16="","",IF(ISERROR(VLOOKUP($A16,'40MS'!$B$11:$B$26,1,FALSE))=TRUE,"","○"))</f>
        <v/>
      </c>
      <c r="T16" s="45" t="str">
        <f>IF($B16="","",IF(ISERROR(VLOOKUP($A16,'40MD'!$B$11:$B$34,1,FALSE))=TRUE,"","○"))</f>
        <v/>
      </c>
      <c r="U16" s="44" t="str">
        <f>IF($B16="","",IF(ISERROR(VLOOKUP($A16,'50MS'!$B$11:$B$26,1,FALSE))=TRUE,"","○"))</f>
        <v/>
      </c>
      <c r="V16" s="45" t="str">
        <f>IF($B16="","",IF(ISERROR(VLOOKUP($A16,'50MD'!$B$11:$B$34,1,FALSE))=TRUE,"","○"))</f>
        <v/>
      </c>
      <c r="W16" s="44" t="str">
        <f>IF($B16="","",IF(ISERROR(VLOOKUP($A16,'60MS'!$B$11:$B$26,1,FALSE))=TRUE,"","○"))</f>
        <v/>
      </c>
      <c r="X16" s="45" t="str">
        <f>IF($B16="","",IF(ISERROR(VLOOKUP($A16,'60MD'!$B$11:$B$34,1,FALSE))=TRUE,"","○"))</f>
        <v/>
      </c>
      <c r="Y16" s="46" t="str">
        <f>IF($B16="","",IF(ISERROR(VLOOKUP($A16,'65MS'!$B$11:$B$26,1,FALSE))=TRUE,"","○"))</f>
        <v/>
      </c>
      <c r="Z16" s="45" t="str">
        <f>IF($B16="","",IF(ISERROR(VLOOKUP($A16,'65MD'!$B$11:$B$34,1,FALSE))=TRUE,"","○"))</f>
        <v/>
      </c>
      <c r="AA16" s="44" t="str">
        <f>IF($B16="","",IF(ISERROR(VLOOKUP($A16,'70MS'!$B$11:$B$26,1,FALSE))=TRUE,"","○"))</f>
        <v/>
      </c>
      <c r="AB16" s="45" t="str">
        <f>IF($B16="","",IF(ISERROR(VLOOKUP($A16,'70MD'!$B$11:$B$34,1,FALSE))=TRUE,"","○"))</f>
        <v/>
      </c>
      <c r="AC16" s="44" t="str">
        <f>IF($B16="","",IF(ISERROR(VLOOKUP($A16,WS!$B$11:$B$26,1,FALSE))=TRUE,"","○"))</f>
        <v/>
      </c>
      <c r="AD16" s="45" t="str">
        <f>IF($B16="","",IF(ISERROR(VLOOKUP($A16,WD!$B$11:$B$34,1,FALSE))=TRUE,"","○"))</f>
        <v/>
      </c>
      <c r="AE16" s="44" t="str">
        <f>IF($B16="","",IF(ISERROR(VLOOKUP($A16,'30WS'!$B$11:$B$26,1,FALSE))=TRUE,"","○"))</f>
        <v/>
      </c>
      <c r="AF16" s="45" t="str">
        <f>IF($B16="","",IF(ISERROR(VLOOKUP($A16,'30WD'!$B$11:$B$34,1,FALSE))=TRUE,"","○"))</f>
        <v/>
      </c>
      <c r="AG16" s="46" t="str">
        <f>IF($B16="","",IF(ISERROR(VLOOKUP($A16,'40WS'!$B$11:$B$26,1,FALSE))=TRUE,"","○"))</f>
        <v/>
      </c>
      <c r="AH16" s="45" t="str">
        <f>IF($B16="","",IF(ISERROR(VLOOKUP($A16,'40WD'!$B$11:$B$34,1,FALSE))=TRUE,"","○"))</f>
        <v/>
      </c>
      <c r="AI16" s="44" t="str">
        <f>IF($B16="","",IF(ISERROR(VLOOKUP($A16,'50WS'!$B$11:$B$26,1,FALSE))=TRUE,"","○"))</f>
        <v/>
      </c>
      <c r="AJ16" s="45" t="str">
        <f>IF($B16="","",IF(ISERROR(VLOOKUP($A16,'50WD'!$B$11:$B$34,1,FALSE))=TRUE,"","○"))</f>
        <v/>
      </c>
      <c r="AK16" s="46" t="str">
        <f>IF($B16="","",IF(ISERROR(VLOOKUP($A16,'55WS'!$B$11:$B$26,1,FALSE))=TRUE,"","○"))</f>
        <v/>
      </c>
      <c r="AL16" s="45" t="str">
        <f>IF($B16="","",IF(ISERROR(VLOOKUP($A16,'55WD'!$B$11:$B$34,1,FALSE))=TRUE,"","○"))</f>
        <v/>
      </c>
      <c r="AM16" s="46" t="str">
        <f>IF($B16="","",IF(ISERROR(VLOOKUP($A16,'60WS'!$B$11:$B$26,1,FALSE))=TRUE,"","○"))</f>
        <v/>
      </c>
      <c r="AN16" s="45" t="str">
        <f>IF($B16="","",IF(ISERROR(VLOOKUP($A16,'60WD'!$B$11:$B$34,1,FALSE))=TRUE,"","○"))</f>
        <v/>
      </c>
      <c r="AO16" s="46" t="str">
        <f>IF($B16="","",IF(ISERROR(VLOOKUP($A16,'65WS'!$B$11:$B$26,1,FALSE))=TRUE,"","○"))</f>
        <v/>
      </c>
      <c r="AP16" s="47" t="str">
        <f>IF($B16="","",IF(ISERROR(VLOOKUP($A16,'65WD'!$B$11:$B$34,1,FALSE))=TRUE,"","○"))</f>
        <v/>
      </c>
    </row>
    <row r="17" spans="1:42" ht="15" customHeight="1" x14ac:dyDescent="0.2">
      <c r="A17" s="41">
        <v>12</v>
      </c>
      <c r="B17" s="42" t="str">
        <f>IF($A17="","",IF(VLOOKUP($A17,選手名簿!$A$9:$Q$58,2)="","",VLOOKUP($A17,選手名簿!$A$9:$Q$58,2)))</f>
        <v/>
      </c>
      <c r="C17" s="43" t="str">
        <f>IF($A17="","",IF(VLOOKUP($A17,選手名簿!$A$9:$Q$58,3)="","",VLOOKUP($A17,選手名簿!$A$9:$Q$58,3)))</f>
        <v/>
      </c>
      <c r="D17" s="125" t="str">
        <f>IF($A17="","",IF(VLOOKUP($A17,選手名簿!$A$9:$Q$58,4)="","",VLOOKUP($A17,選手名簿!$A$9:$Q$58,4)))</f>
        <v/>
      </c>
      <c r="E17" s="126" t="str">
        <f>IF($A17="","",IF(VLOOKUP($A17,選手名簿!$A$9:$Q$58,5)="","",VLOOKUP($A17,選手名簿!$A$9:$Q$58,5)))</f>
        <v/>
      </c>
      <c r="F17" s="73"/>
      <c r="G17" s="12"/>
      <c r="H17" s="13"/>
      <c r="I17" s="13"/>
      <c r="J17" s="35" t="str">
        <f>IF($B17="","",IF(ISERROR(VLOOKUP($A17,MT!$B$14:$B$20,1,FALSE))=TRUE,"","○"))</f>
        <v/>
      </c>
      <c r="K17" s="36" t="str">
        <f>IF($B17="","",IF(ISERROR(VLOOKUP($A17,WT!$B$14:$B$20,1,FALSE))=TRUE,"","○"))</f>
        <v/>
      </c>
      <c r="L17" s="85" t="str">
        <f>IF($B17="","",IF(ISERROR(VLOOKUP($A17,OBT!$B$14:$B$22,1,FALSE)=TRUE),"","○"))</f>
        <v/>
      </c>
      <c r="M17" s="83" t="str">
        <f>IF($B17="","",IF(ISERROR(VLOOKUP($A17,OGT!$B$14:$B$22,1,FALSE)=TRUE),"","○"))</f>
        <v/>
      </c>
      <c r="N17" s="85" t="str">
        <f>IF($B17="","",IF(ISERROR(VLOOKUP($A17,HBT!$B$14:$B$22,1,FALSE)=TRUE),"","○"))</f>
        <v/>
      </c>
      <c r="O17" s="58" t="str">
        <f>IF($B17="","",IF(ISERROR(VLOOKUP($A17,MS!$B$11:$B$26,1,FALSE))=TRUE,"","○"))</f>
        <v/>
      </c>
      <c r="P17" s="45" t="str">
        <f>IF($B17="","",IF(ISERROR(VLOOKUP($A17,MD!$B$11:$B$34,1,FALSE))=TRUE,"","○"))</f>
        <v/>
      </c>
      <c r="Q17" s="44" t="str">
        <f>IF($B17="","",IF(ISERROR(VLOOKUP($A17,'30MS'!$B$11:$B$26,1,FALSE))=TRUE,"","○"))</f>
        <v/>
      </c>
      <c r="R17" s="45" t="str">
        <f>IF($B17="","",IF(ISERROR(VLOOKUP($A17,'30MD'!$B$11:$B$34,1,FALSE))=TRUE,"","○"))</f>
        <v/>
      </c>
      <c r="S17" s="44" t="str">
        <f>IF($B17="","",IF(ISERROR(VLOOKUP($A17,'40MS'!$B$11:$B$26,1,FALSE))=TRUE,"","○"))</f>
        <v/>
      </c>
      <c r="T17" s="45" t="str">
        <f>IF($B17="","",IF(ISERROR(VLOOKUP($A17,'40MD'!$B$11:$B$34,1,FALSE))=TRUE,"","○"))</f>
        <v/>
      </c>
      <c r="U17" s="44" t="str">
        <f>IF($B17="","",IF(ISERROR(VLOOKUP($A17,'50MS'!$B$11:$B$26,1,FALSE))=TRUE,"","○"))</f>
        <v/>
      </c>
      <c r="V17" s="45" t="str">
        <f>IF($B17="","",IF(ISERROR(VLOOKUP($A17,'50MD'!$B$11:$B$34,1,FALSE))=TRUE,"","○"))</f>
        <v/>
      </c>
      <c r="W17" s="44" t="str">
        <f>IF($B17="","",IF(ISERROR(VLOOKUP($A17,'60MS'!$B$11:$B$26,1,FALSE))=TRUE,"","○"))</f>
        <v/>
      </c>
      <c r="X17" s="45" t="str">
        <f>IF($B17="","",IF(ISERROR(VLOOKUP($A17,'60MD'!$B$11:$B$34,1,FALSE))=TRUE,"","○"))</f>
        <v/>
      </c>
      <c r="Y17" s="46" t="str">
        <f>IF($B17="","",IF(ISERROR(VLOOKUP($A17,'65MS'!$B$11:$B$26,1,FALSE))=TRUE,"","○"))</f>
        <v/>
      </c>
      <c r="Z17" s="45" t="str">
        <f>IF($B17="","",IF(ISERROR(VLOOKUP($A17,'65MD'!$B$11:$B$34,1,FALSE))=TRUE,"","○"))</f>
        <v/>
      </c>
      <c r="AA17" s="44" t="str">
        <f>IF($B17="","",IF(ISERROR(VLOOKUP($A17,'70MS'!$B$11:$B$26,1,FALSE))=TRUE,"","○"))</f>
        <v/>
      </c>
      <c r="AB17" s="45" t="str">
        <f>IF($B17="","",IF(ISERROR(VLOOKUP($A17,'70MD'!$B$11:$B$34,1,FALSE))=TRUE,"","○"))</f>
        <v/>
      </c>
      <c r="AC17" s="44" t="str">
        <f>IF($B17="","",IF(ISERROR(VLOOKUP($A17,WS!$B$11:$B$26,1,FALSE))=TRUE,"","○"))</f>
        <v/>
      </c>
      <c r="AD17" s="45" t="str">
        <f>IF($B17="","",IF(ISERROR(VLOOKUP($A17,WD!$B$11:$B$34,1,FALSE))=TRUE,"","○"))</f>
        <v/>
      </c>
      <c r="AE17" s="44" t="str">
        <f>IF($B17="","",IF(ISERROR(VLOOKUP($A17,'30WS'!$B$11:$B$26,1,FALSE))=TRUE,"","○"))</f>
        <v/>
      </c>
      <c r="AF17" s="45" t="str">
        <f>IF($B17="","",IF(ISERROR(VLOOKUP($A17,'30WD'!$B$11:$B$34,1,FALSE))=TRUE,"","○"))</f>
        <v/>
      </c>
      <c r="AG17" s="46" t="str">
        <f>IF($B17="","",IF(ISERROR(VLOOKUP($A17,'40WS'!$B$11:$B$26,1,FALSE))=TRUE,"","○"))</f>
        <v/>
      </c>
      <c r="AH17" s="45" t="str">
        <f>IF($B17="","",IF(ISERROR(VLOOKUP($A17,'40WD'!$B$11:$B$34,1,FALSE))=TRUE,"","○"))</f>
        <v/>
      </c>
      <c r="AI17" s="44" t="str">
        <f>IF($B17="","",IF(ISERROR(VLOOKUP($A17,'50WS'!$B$11:$B$26,1,FALSE))=TRUE,"","○"))</f>
        <v/>
      </c>
      <c r="AJ17" s="45" t="str">
        <f>IF($B17="","",IF(ISERROR(VLOOKUP($A17,'50WD'!$B$11:$B$34,1,FALSE))=TRUE,"","○"))</f>
        <v/>
      </c>
      <c r="AK17" s="46" t="str">
        <f>IF($B17="","",IF(ISERROR(VLOOKUP($A17,'55WS'!$B$11:$B$26,1,FALSE))=TRUE,"","○"))</f>
        <v/>
      </c>
      <c r="AL17" s="45" t="str">
        <f>IF($B17="","",IF(ISERROR(VLOOKUP($A17,'55WD'!$B$11:$B$34,1,FALSE))=TRUE,"","○"))</f>
        <v/>
      </c>
      <c r="AM17" s="46" t="str">
        <f>IF($B17="","",IF(ISERROR(VLOOKUP($A17,'60WS'!$B$11:$B$26,1,FALSE))=TRUE,"","○"))</f>
        <v/>
      </c>
      <c r="AN17" s="45" t="str">
        <f>IF($B17="","",IF(ISERROR(VLOOKUP($A17,'60WD'!$B$11:$B$34,1,FALSE))=TRUE,"","○"))</f>
        <v/>
      </c>
      <c r="AO17" s="46" t="str">
        <f>IF($B17="","",IF(ISERROR(VLOOKUP($A17,'65WS'!$B$11:$B$26,1,FALSE))=TRUE,"","○"))</f>
        <v/>
      </c>
      <c r="AP17" s="47" t="str">
        <f>IF($B17="","",IF(ISERROR(VLOOKUP($A17,'65WD'!$B$11:$B$34,1,FALSE))=TRUE,"","○"))</f>
        <v/>
      </c>
    </row>
    <row r="18" spans="1:42" ht="15" customHeight="1" x14ac:dyDescent="0.2">
      <c r="A18" s="41">
        <v>13</v>
      </c>
      <c r="B18" s="42" t="str">
        <f>IF($A18="","",IF(VLOOKUP($A18,選手名簿!$A$9:$Q$58,2)="","",VLOOKUP($A18,選手名簿!$A$9:$Q$58,2)))</f>
        <v/>
      </c>
      <c r="C18" s="43" t="str">
        <f>IF($A18="","",IF(VLOOKUP($A18,選手名簿!$A$9:$Q$58,3)="","",VLOOKUP($A18,選手名簿!$A$9:$Q$58,3)))</f>
        <v/>
      </c>
      <c r="D18" s="125" t="str">
        <f>IF($A18="","",IF(VLOOKUP($A18,選手名簿!$A$9:$Q$58,4)="","",VLOOKUP($A18,選手名簿!$A$9:$Q$58,4)))</f>
        <v/>
      </c>
      <c r="E18" s="126" t="str">
        <f>IF($A18="","",IF(VLOOKUP($A18,選手名簿!$A$9:$Q$58,5)="","",VLOOKUP($A18,選手名簿!$A$9:$Q$58,5)))</f>
        <v/>
      </c>
      <c r="F18" s="73"/>
      <c r="G18" s="12"/>
      <c r="H18" s="13"/>
      <c r="I18" s="13"/>
      <c r="J18" s="35" t="str">
        <f>IF($B18="","",IF(ISERROR(VLOOKUP($A18,MT!$B$14:$B$20,1,FALSE))=TRUE,"","○"))</f>
        <v/>
      </c>
      <c r="K18" s="36" t="str">
        <f>IF($B18="","",IF(ISERROR(VLOOKUP($A18,WT!$B$14:$B$20,1,FALSE))=TRUE,"","○"))</f>
        <v/>
      </c>
      <c r="L18" s="85" t="str">
        <f>IF($B18="","",IF(ISERROR(VLOOKUP($A18,OBT!$B$14:$B$22,1,FALSE)=TRUE),"","○"))</f>
        <v/>
      </c>
      <c r="M18" s="83" t="str">
        <f>IF($B18="","",IF(ISERROR(VLOOKUP($A18,OGT!$B$14:$B$22,1,FALSE)=TRUE),"","○"))</f>
        <v/>
      </c>
      <c r="N18" s="85" t="str">
        <f>IF($B18="","",IF(ISERROR(VLOOKUP($A18,HBT!$B$14:$B$22,1,FALSE)=TRUE),"","○"))</f>
        <v/>
      </c>
      <c r="O18" s="58" t="str">
        <f>IF($B18="","",IF(ISERROR(VLOOKUP($A18,MS!$B$11:$B$26,1,FALSE))=TRUE,"","○"))</f>
        <v/>
      </c>
      <c r="P18" s="45" t="str">
        <f>IF($B18="","",IF(ISERROR(VLOOKUP($A18,MD!$B$11:$B$34,1,FALSE))=TRUE,"","○"))</f>
        <v/>
      </c>
      <c r="Q18" s="44" t="str">
        <f>IF($B18="","",IF(ISERROR(VLOOKUP($A18,'30MS'!$B$11:$B$26,1,FALSE))=TRUE,"","○"))</f>
        <v/>
      </c>
      <c r="R18" s="45" t="str">
        <f>IF($B18="","",IF(ISERROR(VLOOKUP($A18,'30MD'!$B$11:$B$34,1,FALSE))=TRUE,"","○"))</f>
        <v/>
      </c>
      <c r="S18" s="44" t="str">
        <f>IF($B18="","",IF(ISERROR(VLOOKUP($A18,'40MS'!$B$11:$B$26,1,FALSE))=TRUE,"","○"))</f>
        <v/>
      </c>
      <c r="T18" s="45" t="str">
        <f>IF($B18="","",IF(ISERROR(VLOOKUP($A18,'40MD'!$B$11:$B$34,1,FALSE))=TRUE,"","○"))</f>
        <v/>
      </c>
      <c r="U18" s="44" t="str">
        <f>IF($B18="","",IF(ISERROR(VLOOKUP($A18,'50MS'!$B$11:$B$26,1,FALSE))=TRUE,"","○"))</f>
        <v/>
      </c>
      <c r="V18" s="45" t="str">
        <f>IF($B18="","",IF(ISERROR(VLOOKUP($A18,'50MD'!$B$11:$B$34,1,FALSE))=TRUE,"","○"))</f>
        <v/>
      </c>
      <c r="W18" s="44" t="str">
        <f>IF($B18="","",IF(ISERROR(VLOOKUP($A18,'60MS'!$B$11:$B$26,1,FALSE))=TRUE,"","○"))</f>
        <v/>
      </c>
      <c r="X18" s="45" t="str">
        <f>IF($B18="","",IF(ISERROR(VLOOKUP($A18,'60MD'!$B$11:$B$34,1,FALSE))=TRUE,"","○"))</f>
        <v/>
      </c>
      <c r="Y18" s="46" t="str">
        <f>IF($B18="","",IF(ISERROR(VLOOKUP($A18,'65MS'!$B$11:$B$26,1,FALSE))=TRUE,"","○"))</f>
        <v/>
      </c>
      <c r="Z18" s="45" t="str">
        <f>IF($B18="","",IF(ISERROR(VLOOKUP($A18,'65MD'!$B$11:$B$34,1,FALSE))=TRUE,"","○"))</f>
        <v/>
      </c>
      <c r="AA18" s="44" t="str">
        <f>IF($B18="","",IF(ISERROR(VLOOKUP($A18,'70MS'!$B$11:$B$26,1,FALSE))=TRUE,"","○"))</f>
        <v/>
      </c>
      <c r="AB18" s="45" t="str">
        <f>IF($B18="","",IF(ISERROR(VLOOKUP($A18,'70MD'!$B$11:$B$34,1,FALSE))=TRUE,"","○"))</f>
        <v/>
      </c>
      <c r="AC18" s="44" t="str">
        <f>IF($B18="","",IF(ISERROR(VLOOKUP($A18,WS!$B$11:$B$26,1,FALSE))=TRUE,"","○"))</f>
        <v/>
      </c>
      <c r="AD18" s="45" t="str">
        <f>IF($B18="","",IF(ISERROR(VLOOKUP($A18,WD!$B$11:$B$34,1,FALSE))=TRUE,"","○"))</f>
        <v/>
      </c>
      <c r="AE18" s="44" t="str">
        <f>IF($B18="","",IF(ISERROR(VLOOKUP($A18,'30WS'!$B$11:$B$26,1,FALSE))=TRUE,"","○"))</f>
        <v/>
      </c>
      <c r="AF18" s="45" t="str">
        <f>IF($B18="","",IF(ISERROR(VLOOKUP($A18,'30WD'!$B$11:$B$34,1,FALSE))=TRUE,"","○"))</f>
        <v/>
      </c>
      <c r="AG18" s="46" t="str">
        <f>IF($B18="","",IF(ISERROR(VLOOKUP($A18,'40WS'!$B$11:$B$26,1,FALSE))=TRUE,"","○"))</f>
        <v/>
      </c>
      <c r="AH18" s="45" t="str">
        <f>IF($B18="","",IF(ISERROR(VLOOKUP($A18,'40WD'!$B$11:$B$34,1,FALSE))=TRUE,"","○"))</f>
        <v/>
      </c>
      <c r="AI18" s="44" t="str">
        <f>IF($B18="","",IF(ISERROR(VLOOKUP($A18,'50WS'!$B$11:$B$26,1,FALSE))=TRUE,"","○"))</f>
        <v/>
      </c>
      <c r="AJ18" s="45" t="str">
        <f>IF($B18="","",IF(ISERROR(VLOOKUP($A18,'50WD'!$B$11:$B$34,1,FALSE))=TRUE,"","○"))</f>
        <v/>
      </c>
      <c r="AK18" s="46" t="str">
        <f>IF($B18="","",IF(ISERROR(VLOOKUP($A18,'55WS'!$B$11:$B$26,1,FALSE))=TRUE,"","○"))</f>
        <v/>
      </c>
      <c r="AL18" s="45" t="str">
        <f>IF($B18="","",IF(ISERROR(VLOOKUP($A18,'55WD'!$B$11:$B$34,1,FALSE))=TRUE,"","○"))</f>
        <v/>
      </c>
      <c r="AM18" s="46" t="str">
        <f>IF($B18="","",IF(ISERROR(VLOOKUP($A18,'60WS'!$B$11:$B$26,1,FALSE))=TRUE,"","○"))</f>
        <v/>
      </c>
      <c r="AN18" s="45" t="str">
        <f>IF($B18="","",IF(ISERROR(VLOOKUP($A18,'60WD'!$B$11:$B$34,1,FALSE))=TRUE,"","○"))</f>
        <v/>
      </c>
      <c r="AO18" s="46" t="str">
        <f>IF($B18="","",IF(ISERROR(VLOOKUP($A18,'65WS'!$B$11:$B$26,1,FALSE))=TRUE,"","○"))</f>
        <v/>
      </c>
      <c r="AP18" s="47" t="str">
        <f>IF($B18="","",IF(ISERROR(VLOOKUP($A18,'65WD'!$B$11:$B$34,1,FALSE))=TRUE,"","○"))</f>
        <v/>
      </c>
    </row>
    <row r="19" spans="1:42" ht="15" customHeight="1" x14ac:dyDescent="0.2">
      <c r="A19" s="41">
        <v>14</v>
      </c>
      <c r="B19" s="42" t="str">
        <f>IF($A19="","",IF(VLOOKUP($A19,選手名簿!$A$9:$Q$58,2)="","",VLOOKUP($A19,選手名簿!$A$9:$Q$58,2)))</f>
        <v/>
      </c>
      <c r="C19" s="43" t="str">
        <f>IF($A19="","",IF(VLOOKUP($A19,選手名簿!$A$9:$Q$58,3)="","",VLOOKUP($A19,選手名簿!$A$9:$Q$58,3)))</f>
        <v/>
      </c>
      <c r="D19" s="125" t="str">
        <f>IF($A19="","",IF(VLOOKUP($A19,選手名簿!$A$9:$Q$58,4)="","",VLOOKUP($A19,選手名簿!$A$9:$Q$58,4)))</f>
        <v/>
      </c>
      <c r="E19" s="126" t="str">
        <f>IF($A19="","",IF(VLOOKUP($A19,選手名簿!$A$9:$Q$58,5)="","",VLOOKUP($A19,選手名簿!$A$9:$Q$58,5)))</f>
        <v/>
      </c>
      <c r="F19" s="73"/>
      <c r="G19" s="12"/>
      <c r="H19" s="13"/>
      <c r="I19" s="13"/>
      <c r="J19" s="35" t="str">
        <f>IF($B19="","",IF(ISERROR(VLOOKUP($A19,MT!$B$14:$B$20,1,FALSE))=TRUE,"","○"))</f>
        <v/>
      </c>
      <c r="K19" s="36" t="str">
        <f>IF($B19="","",IF(ISERROR(VLOOKUP($A19,WT!$B$14:$B$20,1,FALSE))=TRUE,"","○"))</f>
        <v/>
      </c>
      <c r="L19" s="85" t="str">
        <f>IF($B19="","",IF(ISERROR(VLOOKUP($A19,OBT!$B$14:$B$22,1,FALSE)=TRUE),"","○"))</f>
        <v/>
      </c>
      <c r="M19" s="83" t="str">
        <f>IF($B19="","",IF(ISERROR(VLOOKUP($A19,OGT!$B$14:$B$22,1,FALSE)=TRUE),"","○"))</f>
        <v/>
      </c>
      <c r="N19" s="85" t="str">
        <f>IF($B19="","",IF(ISERROR(VLOOKUP($A19,HBT!$B$14:$B$22,1,FALSE)=TRUE),"","○"))</f>
        <v/>
      </c>
      <c r="O19" s="58" t="str">
        <f>IF($B19="","",IF(ISERROR(VLOOKUP($A19,MS!$B$11:$B$26,1,FALSE))=TRUE,"","○"))</f>
        <v/>
      </c>
      <c r="P19" s="45" t="str">
        <f>IF($B19="","",IF(ISERROR(VLOOKUP($A19,MD!$B$11:$B$34,1,FALSE))=TRUE,"","○"))</f>
        <v/>
      </c>
      <c r="Q19" s="44" t="str">
        <f>IF($B19="","",IF(ISERROR(VLOOKUP($A19,'30MS'!$B$11:$B$26,1,FALSE))=TRUE,"","○"))</f>
        <v/>
      </c>
      <c r="R19" s="45" t="str">
        <f>IF($B19="","",IF(ISERROR(VLOOKUP($A19,'30MD'!$B$11:$B$34,1,FALSE))=TRUE,"","○"))</f>
        <v/>
      </c>
      <c r="S19" s="44" t="str">
        <f>IF($B19="","",IF(ISERROR(VLOOKUP($A19,'40MS'!$B$11:$B$26,1,FALSE))=TRUE,"","○"))</f>
        <v/>
      </c>
      <c r="T19" s="45" t="str">
        <f>IF($B19="","",IF(ISERROR(VLOOKUP($A19,'40MD'!$B$11:$B$34,1,FALSE))=TRUE,"","○"))</f>
        <v/>
      </c>
      <c r="U19" s="44" t="str">
        <f>IF($B19="","",IF(ISERROR(VLOOKUP($A19,'50MS'!$B$11:$B$26,1,FALSE))=TRUE,"","○"))</f>
        <v/>
      </c>
      <c r="V19" s="45" t="str">
        <f>IF($B19="","",IF(ISERROR(VLOOKUP($A19,'50MD'!$B$11:$B$34,1,FALSE))=TRUE,"","○"))</f>
        <v/>
      </c>
      <c r="W19" s="44" t="str">
        <f>IF($B19="","",IF(ISERROR(VLOOKUP($A19,'60MS'!$B$11:$B$26,1,FALSE))=TRUE,"","○"))</f>
        <v/>
      </c>
      <c r="X19" s="45" t="str">
        <f>IF($B19="","",IF(ISERROR(VLOOKUP($A19,'60MD'!$B$11:$B$34,1,FALSE))=TRUE,"","○"))</f>
        <v/>
      </c>
      <c r="Y19" s="46" t="str">
        <f>IF($B19="","",IF(ISERROR(VLOOKUP($A19,'65MS'!$B$11:$B$26,1,FALSE))=TRUE,"","○"))</f>
        <v/>
      </c>
      <c r="Z19" s="45" t="str">
        <f>IF($B19="","",IF(ISERROR(VLOOKUP($A19,'65MD'!$B$11:$B$34,1,FALSE))=TRUE,"","○"))</f>
        <v/>
      </c>
      <c r="AA19" s="44" t="str">
        <f>IF($B19="","",IF(ISERROR(VLOOKUP($A19,'70MS'!$B$11:$B$26,1,FALSE))=TRUE,"","○"))</f>
        <v/>
      </c>
      <c r="AB19" s="45" t="str">
        <f>IF($B19="","",IF(ISERROR(VLOOKUP($A19,'70MD'!$B$11:$B$34,1,FALSE))=TRUE,"","○"))</f>
        <v/>
      </c>
      <c r="AC19" s="44" t="str">
        <f>IF($B19="","",IF(ISERROR(VLOOKUP($A19,WS!$B$11:$B$26,1,FALSE))=TRUE,"","○"))</f>
        <v/>
      </c>
      <c r="AD19" s="45" t="str">
        <f>IF($B19="","",IF(ISERROR(VLOOKUP($A19,WD!$B$11:$B$34,1,FALSE))=TRUE,"","○"))</f>
        <v/>
      </c>
      <c r="AE19" s="44" t="str">
        <f>IF($B19="","",IF(ISERROR(VLOOKUP($A19,'30WS'!$B$11:$B$26,1,FALSE))=TRUE,"","○"))</f>
        <v/>
      </c>
      <c r="AF19" s="45" t="str">
        <f>IF($B19="","",IF(ISERROR(VLOOKUP($A19,'30WD'!$B$11:$B$34,1,FALSE))=TRUE,"","○"))</f>
        <v/>
      </c>
      <c r="AG19" s="46" t="str">
        <f>IF($B19="","",IF(ISERROR(VLOOKUP($A19,'40WS'!$B$11:$B$26,1,FALSE))=TRUE,"","○"))</f>
        <v/>
      </c>
      <c r="AH19" s="45" t="str">
        <f>IF($B19="","",IF(ISERROR(VLOOKUP($A19,'40WD'!$B$11:$B$34,1,FALSE))=TRUE,"","○"))</f>
        <v/>
      </c>
      <c r="AI19" s="44" t="str">
        <f>IF($B19="","",IF(ISERROR(VLOOKUP($A19,'50WS'!$B$11:$B$26,1,FALSE))=TRUE,"","○"))</f>
        <v/>
      </c>
      <c r="AJ19" s="45" t="str">
        <f>IF($B19="","",IF(ISERROR(VLOOKUP($A19,'50WD'!$B$11:$B$34,1,FALSE))=TRUE,"","○"))</f>
        <v/>
      </c>
      <c r="AK19" s="46" t="str">
        <f>IF($B19="","",IF(ISERROR(VLOOKUP($A19,'55WS'!$B$11:$B$26,1,FALSE))=TRUE,"","○"))</f>
        <v/>
      </c>
      <c r="AL19" s="45" t="str">
        <f>IF($B19="","",IF(ISERROR(VLOOKUP($A19,'55WD'!$B$11:$B$34,1,FALSE))=TRUE,"","○"))</f>
        <v/>
      </c>
      <c r="AM19" s="46" t="str">
        <f>IF($B19="","",IF(ISERROR(VLOOKUP($A19,'60WS'!$B$11:$B$26,1,FALSE))=TRUE,"","○"))</f>
        <v/>
      </c>
      <c r="AN19" s="45" t="str">
        <f>IF($B19="","",IF(ISERROR(VLOOKUP($A19,'60WD'!$B$11:$B$34,1,FALSE))=TRUE,"","○"))</f>
        <v/>
      </c>
      <c r="AO19" s="46" t="str">
        <f>IF($B19="","",IF(ISERROR(VLOOKUP($A19,'65WS'!$B$11:$B$26,1,FALSE))=TRUE,"","○"))</f>
        <v/>
      </c>
      <c r="AP19" s="47" t="str">
        <f>IF($B19="","",IF(ISERROR(VLOOKUP($A19,'65WD'!$B$11:$B$34,1,FALSE))=TRUE,"","○"))</f>
        <v/>
      </c>
    </row>
    <row r="20" spans="1:42" ht="15" customHeight="1" x14ac:dyDescent="0.2">
      <c r="A20" s="41">
        <v>15</v>
      </c>
      <c r="B20" s="42" t="str">
        <f>IF($A20="","",IF(VLOOKUP($A20,選手名簿!$A$9:$Q$58,2)="","",VLOOKUP($A20,選手名簿!$A$9:$Q$58,2)))</f>
        <v/>
      </c>
      <c r="C20" s="43" t="str">
        <f>IF($A20="","",IF(VLOOKUP($A20,選手名簿!$A$9:$Q$58,3)="","",VLOOKUP($A20,選手名簿!$A$9:$Q$58,3)))</f>
        <v/>
      </c>
      <c r="D20" s="125" t="str">
        <f>IF($A20="","",IF(VLOOKUP($A20,選手名簿!$A$9:$Q$58,4)="","",VLOOKUP($A20,選手名簿!$A$9:$Q$58,4)))</f>
        <v/>
      </c>
      <c r="E20" s="126" t="str">
        <f>IF($A20="","",IF(VLOOKUP($A20,選手名簿!$A$9:$Q$58,5)="","",VLOOKUP($A20,選手名簿!$A$9:$Q$58,5)))</f>
        <v/>
      </c>
      <c r="F20" s="73"/>
      <c r="G20" s="12"/>
      <c r="H20" s="13"/>
      <c r="I20" s="13"/>
      <c r="J20" s="35" t="str">
        <f>IF($B20="","",IF(ISERROR(VLOOKUP($A20,MT!$B$14:$B$20,1,FALSE))=TRUE,"","○"))</f>
        <v/>
      </c>
      <c r="K20" s="36" t="str">
        <f>IF($B20="","",IF(ISERROR(VLOOKUP($A20,WT!$B$14:$B$20,1,FALSE))=TRUE,"","○"))</f>
        <v/>
      </c>
      <c r="L20" s="85" t="str">
        <f>IF($B20="","",IF(ISERROR(VLOOKUP($A20,OBT!$B$14:$B$22,1,FALSE)=TRUE),"","○"))</f>
        <v/>
      </c>
      <c r="M20" s="83" t="str">
        <f>IF($B20="","",IF(ISERROR(VLOOKUP($A20,OGT!$B$14:$B$22,1,FALSE)=TRUE),"","○"))</f>
        <v/>
      </c>
      <c r="N20" s="85" t="str">
        <f>IF($B20="","",IF(ISERROR(VLOOKUP($A20,HBT!$B$14:$B$22,1,FALSE)=TRUE),"","○"))</f>
        <v/>
      </c>
      <c r="O20" s="58" t="str">
        <f>IF($B20="","",IF(ISERROR(VLOOKUP($A20,MS!$B$11:$B$26,1,FALSE))=TRUE,"","○"))</f>
        <v/>
      </c>
      <c r="P20" s="45" t="str">
        <f>IF($B20="","",IF(ISERROR(VLOOKUP($A20,MD!$B$11:$B$34,1,FALSE))=TRUE,"","○"))</f>
        <v/>
      </c>
      <c r="Q20" s="44" t="str">
        <f>IF($B20="","",IF(ISERROR(VLOOKUP($A20,'30MS'!$B$11:$B$26,1,FALSE))=TRUE,"","○"))</f>
        <v/>
      </c>
      <c r="R20" s="45" t="str">
        <f>IF($B20="","",IF(ISERROR(VLOOKUP($A20,'30MD'!$B$11:$B$34,1,FALSE))=TRUE,"","○"))</f>
        <v/>
      </c>
      <c r="S20" s="44" t="str">
        <f>IF($B20="","",IF(ISERROR(VLOOKUP($A20,'40MS'!$B$11:$B$26,1,FALSE))=TRUE,"","○"))</f>
        <v/>
      </c>
      <c r="T20" s="45" t="str">
        <f>IF($B20="","",IF(ISERROR(VLOOKUP($A20,'40MD'!$B$11:$B$34,1,FALSE))=TRUE,"","○"))</f>
        <v/>
      </c>
      <c r="U20" s="44" t="str">
        <f>IF($B20="","",IF(ISERROR(VLOOKUP($A20,'50MS'!$B$11:$B$26,1,FALSE))=TRUE,"","○"))</f>
        <v/>
      </c>
      <c r="V20" s="45" t="str">
        <f>IF($B20="","",IF(ISERROR(VLOOKUP($A20,'50MD'!$B$11:$B$34,1,FALSE))=TRUE,"","○"))</f>
        <v/>
      </c>
      <c r="W20" s="44" t="str">
        <f>IF($B20="","",IF(ISERROR(VLOOKUP($A20,'60MS'!$B$11:$B$26,1,FALSE))=TRUE,"","○"))</f>
        <v/>
      </c>
      <c r="X20" s="45" t="str">
        <f>IF($B20="","",IF(ISERROR(VLOOKUP($A20,'60MD'!$B$11:$B$34,1,FALSE))=TRUE,"","○"))</f>
        <v/>
      </c>
      <c r="Y20" s="46" t="str">
        <f>IF($B20="","",IF(ISERROR(VLOOKUP($A20,'65MS'!$B$11:$B$26,1,FALSE))=TRUE,"","○"))</f>
        <v/>
      </c>
      <c r="Z20" s="45" t="str">
        <f>IF($B20="","",IF(ISERROR(VLOOKUP($A20,'65MD'!$B$11:$B$34,1,FALSE))=TRUE,"","○"))</f>
        <v/>
      </c>
      <c r="AA20" s="44" t="str">
        <f>IF($B20="","",IF(ISERROR(VLOOKUP($A20,'70MS'!$B$11:$B$26,1,FALSE))=TRUE,"","○"))</f>
        <v/>
      </c>
      <c r="AB20" s="45" t="str">
        <f>IF($B20="","",IF(ISERROR(VLOOKUP($A20,'70MD'!$B$11:$B$34,1,FALSE))=TRUE,"","○"))</f>
        <v/>
      </c>
      <c r="AC20" s="44" t="str">
        <f>IF($B20="","",IF(ISERROR(VLOOKUP($A20,WS!$B$11:$B$26,1,FALSE))=TRUE,"","○"))</f>
        <v/>
      </c>
      <c r="AD20" s="45" t="str">
        <f>IF($B20="","",IF(ISERROR(VLOOKUP($A20,WD!$B$11:$B$34,1,FALSE))=TRUE,"","○"))</f>
        <v/>
      </c>
      <c r="AE20" s="44" t="str">
        <f>IF($B20="","",IF(ISERROR(VLOOKUP($A20,'30WS'!$B$11:$B$26,1,FALSE))=TRUE,"","○"))</f>
        <v/>
      </c>
      <c r="AF20" s="45" t="str">
        <f>IF($B20="","",IF(ISERROR(VLOOKUP($A20,'30WD'!$B$11:$B$34,1,FALSE))=TRUE,"","○"))</f>
        <v/>
      </c>
      <c r="AG20" s="46" t="str">
        <f>IF($B20="","",IF(ISERROR(VLOOKUP($A20,'40WS'!$B$11:$B$26,1,FALSE))=TRUE,"","○"))</f>
        <v/>
      </c>
      <c r="AH20" s="45" t="str">
        <f>IF($B20="","",IF(ISERROR(VLOOKUP($A20,'40WD'!$B$11:$B$34,1,FALSE))=TRUE,"","○"))</f>
        <v/>
      </c>
      <c r="AI20" s="44" t="str">
        <f>IF($B20="","",IF(ISERROR(VLOOKUP($A20,'50WS'!$B$11:$B$26,1,FALSE))=TRUE,"","○"))</f>
        <v/>
      </c>
      <c r="AJ20" s="45" t="str">
        <f>IF($B20="","",IF(ISERROR(VLOOKUP($A20,'50WD'!$B$11:$B$34,1,FALSE))=TRUE,"","○"))</f>
        <v/>
      </c>
      <c r="AK20" s="46" t="str">
        <f>IF($B20="","",IF(ISERROR(VLOOKUP($A20,'55WS'!$B$11:$B$26,1,FALSE))=TRUE,"","○"))</f>
        <v/>
      </c>
      <c r="AL20" s="45" t="str">
        <f>IF($B20="","",IF(ISERROR(VLOOKUP($A20,'55WD'!$B$11:$B$34,1,FALSE))=TRUE,"","○"))</f>
        <v/>
      </c>
      <c r="AM20" s="46" t="str">
        <f>IF($B20="","",IF(ISERROR(VLOOKUP($A20,'60WS'!$B$11:$B$26,1,FALSE))=TRUE,"","○"))</f>
        <v/>
      </c>
      <c r="AN20" s="45" t="str">
        <f>IF($B20="","",IF(ISERROR(VLOOKUP($A20,'60WD'!$B$11:$B$34,1,FALSE))=TRUE,"","○"))</f>
        <v/>
      </c>
      <c r="AO20" s="46" t="str">
        <f>IF($B20="","",IF(ISERROR(VLOOKUP($A20,'65WS'!$B$11:$B$26,1,FALSE))=TRUE,"","○"))</f>
        <v/>
      </c>
      <c r="AP20" s="47" t="str">
        <f>IF($B20="","",IF(ISERROR(VLOOKUP($A20,'65WD'!$B$11:$B$34,1,FALSE))=TRUE,"","○"))</f>
        <v/>
      </c>
    </row>
    <row r="21" spans="1:42" ht="15" customHeight="1" x14ac:dyDescent="0.2">
      <c r="A21" s="41">
        <v>16</v>
      </c>
      <c r="B21" s="42" t="str">
        <f>IF($A21="","",IF(VLOOKUP($A21,選手名簿!$A$9:$Q$58,2)="","",VLOOKUP($A21,選手名簿!$A$9:$Q$58,2)))</f>
        <v/>
      </c>
      <c r="C21" s="43" t="str">
        <f>IF($A21="","",IF(VLOOKUP($A21,選手名簿!$A$9:$Q$58,3)="","",VLOOKUP($A21,選手名簿!$A$9:$Q$58,3)))</f>
        <v/>
      </c>
      <c r="D21" s="125" t="str">
        <f>IF($A21="","",IF(VLOOKUP($A21,選手名簿!$A$9:$Q$58,4)="","",VLOOKUP($A21,選手名簿!$A$9:$Q$58,4)))</f>
        <v/>
      </c>
      <c r="E21" s="126" t="str">
        <f>IF($A21="","",IF(VLOOKUP($A21,選手名簿!$A$9:$Q$58,5)="","",VLOOKUP($A21,選手名簿!$A$9:$Q$58,5)))</f>
        <v/>
      </c>
      <c r="F21" s="73"/>
      <c r="G21" s="12"/>
      <c r="H21" s="13"/>
      <c r="I21" s="13"/>
      <c r="J21" s="35" t="str">
        <f>IF($B21="","",IF(ISERROR(VLOOKUP($A21,MT!$B$14:$B$20,1,FALSE))=TRUE,"","○"))</f>
        <v/>
      </c>
      <c r="K21" s="36" t="str">
        <f>IF($B21="","",IF(ISERROR(VLOOKUP($A21,WT!$B$14:$B$20,1,FALSE))=TRUE,"","○"))</f>
        <v/>
      </c>
      <c r="L21" s="85" t="str">
        <f>IF($B21="","",IF(ISERROR(VLOOKUP($A21,OBT!$B$14:$B$22,1,FALSE)=TRUE),"","○"))</f>
        <v/>
      </c>
      <c r="M21" s="83" t="str">
        <f>IF($B21="","",IF(ISERROR(VLOOKUP($A21,OGT!$B$14:$B$22,1,FALSE)=TRUE),"","○"))</f>
        <v/>
      </c>
      <c r="N21" s="85" t="str">
        <f>IF($B21="","",IF(ISERROR(VLOOKUP($A21,HBT!$B$14:$B$22,1,FALSE)=TRUE),"","○"))</f>
        <v/>
      </c>
      <c r="O21" s="58" t="str">
        <f>IF($B21="","",IF(ISERROR(VLOOKUP($A21,MS!$B$11:$B$26,1,FALSE))=TRUE,"","○"))</f>
        <v/>
      </c>
      <c r="P21" s="45" t="str">
        <f>IF($B21="","",IF(ISERROR(VLOOKUP($A21,MD!$B$11:$B$34,1,FALSE))=TRUE,"","○"))</f>
        <v/>
      </c>
      <c r="Q21" s="44" t="str">
        <f>IF($B21="","",IF(ISERROR(VLOOKUP($A21,'30MS'!$B$11:$B$26,1,FALSE))=TRUE,"","○"))</f>
        <v/>
      </c>
      <c r="R21" s="45" t="str">
        <f>IF($B21="","",IF(ISERROR(VLOOKUP($A21,'30MD'!$B$11:$B$34,1,FALSE))=TRUE,"","○"))</f>
        <v/>
      </c>
      <c r="S21" s="44" t="str">
        <f>IF($B21="","",IF(ISERROR(VLOOKUP($A21,'40MS'!$B$11:$B$26,1,FALSE))=TRUE,"","○"))</f>
        <v/>
      </c>
      <c r="T21" s="45" t="str">
        <f>IF($B21="","",IF(ISERROR(VLOOKUP($A21,'40MD'!$B$11:$B$34,1,FALSE))=TRUE,"","○"))</f>
        <v/>
      </c>
      <c r="U21" s="44" t="str">
        <f>IF($B21="","",IF(ISERROR(VLOOKUP($A21,'50MS'!$B$11:$B$26,1,FALSE))=TRUE,"","○"))</f>
        <v/>
      </c>
      <c r="V21" s="45" t="str">
        <f>IF($B21="","",IF(ISERROR(VLOOKUP($A21,'50MD'!$B$11:$B$34,1,FALSE))=TRUE,"","○"))</f>
        <v/>
      </c>
      <c r="W21" s="44" t="str">
        <f>IF($B21="","",IF(ISERROR(VLOOKUP($A21,'60MS'!$B$11:$B$26,1,FALSE))=TRUE,"","○"))</f>
        <v/>
      </c>
      <c r="X21" s="45" t="str">
        <f>IF($B21="","",IF(ISERROR(VLOOKUP($A21,'60MD'!$B$11:$B$34,1,FALSE))=TRUE,"","○"))</f>
        <v/>
      </c>
      <c r="Y21" s="46" t="str">
        <f>IF($B21="","",IF(ISERROR(VLOOKUP($A21,'65MS'!$B$11:$B$26,1,FALSE))=TRUE,"","○"))</f>
        <v/>
      </c>
      <c r="Z21" s="45" t="str">
        <f>IF($B21="","",IF(ISERROR(VLOOKUP($A21,'65MD'!$B$11:$B$34,1,FALSE))=TRUE,"","○"))</f>
        <v/>
      </c>
      <c r="AA21" s="44" t="str">
        <f>IF($B21="","",IF(ISERROR(VLOOKUP($A21,'70MS'!$B$11:$B$26,1,FALSE))=TRUE,"","○"))</f>
        <v/>
      </c>
      <c r="AB21" s="45" t="str">
        <f>IF($B21="","",IF(ISERROR(VLOOKUP($A21,'70MD'!$B$11:$B$34,1,FALSE))=TRUE,"","○"))</f>
        <v/>
      </c>
      <c r="AC21" s="44" t="str">
        <f>IF($B21="","",IF(ISERROR(VLOOKUP($A21,WS!$B$11:$B$26,1,FALSE))=TRUE,"","○"))</f>
        <v/>
      </c>
      <c r="AD21" s="45" t="str">
        <f>IF($B21="","",IF(ISERROR(VLOOKUP($A21,WD!$B$11:$B$34,1,FALSE))=TRUE,"","○"))</f>
        <v/>
      </c>
      <c r="AE21" s="44" t="str">
        <f>IF($B21="","",IF(ISERROR(VLOOKUP($A21,'30WS'!$B$11:$B$26,1,FALSE))=TRUE,"","○"))</f>
        <v/>
      </c>
      <c r="AF21" s="45" t="str">
        <f>IF($B21="","",IF(ISERROR(VLOOKUP($A21,'30WD'!$B$11:$B$34,1,FALSE))=TRUE,"","○"))</f>
        <v/>
      </c>
      <c r="AG21" s="46" t="str">
        <f>IF($B21="","",IF(ISERROR(VLOOKUP($A21,'40WS'!$B$11:$B$26,1,FALSE))=TRUE,"","○"))</f>
        <v/>
      </c>
      <c r="AH21" s="45" t="str">
        <f>IF($B21="","",IF(ISERROR(VLOOKUP($A21,'40WD'!$B$11:$B$34,1,FALSE))=TRUE,"","○"))</f>
        <v/>
      </c>
      <c r="AI21" s="44" t="str">
        <f>IF($B21="","",IF(ISERROR(VLOOKUP($A21,'50WS'!$B$11:$B$26,1,FALSE))=TRUE,"","○"))</f>
        <v/>
      </c>
      <c r="AJ21" s="45" t="str">
        <f>IF($B21="","",IF(ISERROR(VLOOKUP($A21,'50WD'!$B$11:$B$34,1,FALSE))=TRUE,"","○"))</f>
        <v/>
      </c>
      <c r="AK21" s="46" t="str">
        <f>IF($B21="","",IF(ISERROR(VLOOKUP($A21,'55WS'!$B$11:$B$26,1,FALSE))=TRUE,"","○"))</f>
        <v/>
      </c>
      <c r="AL21" s="45" t="str">
        <f>IF($B21="","",IF(ISERROR(VLOOKUP($A21,'55WD'!$B$11:$B$34,1,FALSE))=TRUE,"","○"))</f>
        <v/>
      </c>
      <c r="AM21" s="46" t="str">
        <f>IF($B21="","",IF(ISERROR(VLOOKUP($A21,'60WS'!$B$11:$B$26,1,FALSE))=TRUE,"","○"))</f>
        <v/>
      </c>
      <c r="AN21" s="45" t="str">
        <f>IF($B21="","",IF(ISERROR(VLOOKUP($A21,'60WD'!$B$11:$B$34,1,FALSE))=TRUE,"","○"))</f>
        <v/>
      </c>
      <c r="AO21" s="46" t="str">
        <f>IF($B21="","",IF(ISERROR(VLOOKUP($A21,'65WS'!$B$11:$B$26,1,FALSE))=TRUE,"","○"))</f>
        <v/>
      </c>
      <c r="AP21" s="47" t="str">
        <f>IF($B21="","",IF(ISERROR(VLOOKUP($A21,'65WD'!$B$11:$B$34,1,FALSE))=TRUE,"","○"))</f>
        <v/>
      </c>
    </row>
    <row r="22" spans="1:42" ht="15" customHeight="1" x14ac:dyDescent="0.2">
      <c r="A22" s="41">
        <v>17</v>
      </c>
      <c r="B22" s="42" t="str">
        <f>IF($A22="","",IF(VLOOKUP($A22,選手名簿!$A$9:$Q$58,2)="","",VLOOKUP($A22,選手名簿!$A$9:$Q$58,2)))</f>
        <v/>
      </c>
      <c r="C22" s="43" t="str">
        <f>IF($A22="","",IF(VLOOKUP($A22,選手名簿!$A$9:$Q$58,3)="","",VLOOKUP($A22,選手名簿!$A$9:$Q$58,3)))</f>
        <v/>
      </c>
      <c r="D22" s="125" t="str">
        <f>IF($A22="","",IF(VLOOKUP($A22,選手名簿!$A$9:$Q$58,4)="","",VLOOKUP($A22,選手名簿!$A$9:$Q$58,4)))</f>
        <v/>
      </c>
      <c r="E22" s="126" t="str">
        <f>IF($A22="","",IF(VLOOKUP($A22,選手名簿!$A$9:$Q$58,5)="","",VLOOKUP($A22,選手名簿!$A$9:$Q$58,5)))</f>
        <v/>
      </c>
      <c r="F22" s="73"/>
      <c r="G22" s="12"/>
      <c r="H22" s="13"/>
      <c r="I22" s="13"/>
      <c r="J22" s="35" t="str">
        <f>IF($B22="","",IF(ISERROR(VLOOKUP($A22,MT!$B$14:$B$20,1,FALSE))=TRUE,"","○"))</f>
        <v/>
      </c>
      <c r="K22" s="36" t="str">
        <f>IF($B22="","",IF(ISERROR(VLOOKUP($A22,WT!$B$14:$B$20,1,FALSE))=TRUE,"","○"))</f>
        <v/>
      </c>
      <c r="L22" s="85" t="str">
        <f>IF($B22="","",IF(ISERROR(VLOOKUP($A22,OBT!$B$14:$B$22,1,FALSE)=TRUE),"","○"))</f>
        <v/>
      </c>
      <c r="M22" s="83" t="str">
        <f>IF($B22="","",IF(ISERROR(VLOOKUP($A22,OGT!$B$14:$B$22,1,FALSE)=TRUE),"","○"))</f>
        <v/>
      </c>
      <c r="N22" s="85" t="str">
        <f>IF($B22="","",IF(ISERROR(VLOOKUP($A22,HBT!$B$14:$B$22,1,FALSE)=TRUE),"","○"))</f>
        <v/>
      </c>
      <c r="O22" s="58" t="str">
        <f>IF($B22="","",IF(ISERROR(VLOOKUP($A22,MS!$B$11:$B$26,1,FALSE))=TRUE,"","○"))</f>
        <v/>
      </c>
      <c r="P22" s="45" t="str">
        <f>IF($B22="","",IF(ISERROR(VLOOKUP($A22,MD!$B$11:$B$34,1,FALSE))=TRUE,"","○"))</f>
        <v/>
      </c>
      <c r="Q22" s="44" t="str">
        <f>IF($B22="","",IF(ISERROR(VLOOKUP($A22,'30MS'!$B$11:$B$26,1,FALSE))=TRUE,"","○"))</f>
        <v/>
      </c>
      <c r="R22" s="45" t="str">
        <f>IF($B22="","",IF(ISERROR(VLOOKUP($A22,'30MD'!$B$11:$B$34,1,FALSE))=TRUE,"","○"))</f>
        <v/>
      </c>
      <c r="S22" s="44" t="str">
        <f>IF($B22="","",IF(ISERROR(VLOOKUP($A22,'40MS'!$B$11:$B$26,1,FALSE))=TRUE,"","○"))</f>
        <v/>
      </c>
      <c r="T22" s="45" t="str">
        <f>IF($B22="","",IF(ISERROR(VLOOKUP($A22,'40MD'!$B$11:$B$34,1,FALSE))=TRUE,"","○"))</f>
        <v/>
      </c>
      <c r="U22" s="44" t="str">
        <f>IF($B22="","",IF(ISERROR(VLOOKUP($A22,'50MS'!$B$11:$B$26,1,FALSE))=TRUE,"","○"))</f>
        <v/>
      </c>
      <c r="V22" s="45" t="str">
        <f>IF($B22="","",IF(ISERROR(VLOOKUP($A22,'50MD'!$B$11:$B$34,1,FALSE))=TRUE,"","○"))</f>
        <v/>
      </c>
      <c r="W22" s="44" t="str">
        <f>IF($B22="","",IF(ISERROR(VLOOKUP($A22,'60MS'!$B$11:$B$26,1,FALSE))=TRUE,"","○"))</f>
        <v/>
      </c>
      <c r="X22" s="45" t="str">
        <f>IF($B22="","",IF(ISERROR(VLOOKUP($A22,'60MD'!$B$11:$B$34,1,FALSE))=TRUE,"","○"))</f>
        <v/>
      </c>
      <c r="Y22" s="46" t="str">
        <f>IF($B22="","",IF(ISERROR(VLOOKUP($A22,'65MS'!$B$11:$B$26,1,FALSE))=TRUE,"","○"))</f>
        <v/>
      </c>
      <c r="Z22" s="45" t="str">
        <f>IF($B22="","",IF(ISERROR(VLOOKUP($A22,'65MD'!$B$11:$B$34,1,FALSE))=TRUE,"","○"))</f>
        <v/>
      </c>
      <c r="AA22" s="44" t="str">
        <f>IF($B22="","",IF(ISERROR(VLOOKUP($A22,'70MS'!$B$11:$B$26,1,FALSE))=TRUE,"","○"))</f>
        <v/>
      </c>
      <c r="AB22" s="45" t="str">
        <f>IF($B22="","",IF(ISERROR(VLOOKUP($A22,'70MD'!$B$11:$B$34,1,FALSE))=TRUE,"","○"))</f>
        <v/>
      </c>
      <c r="AC22" s="44" t="str">
        <f>IF($B22="","",IF(ISERROR(VLOOKUP($A22,WS!$B$11:$B$26,1,FALSE))=TRUE,"","○"))</f>
        <v/>
      </c>
      <c r="AD22" s="45" t="str">
        <f>IF($B22="","",IF(ISERROR(VLOOKUP($A22,WD!$B$11:$B$34,1,FALSE))=TRUE,"","○"))</f>
        <v/>
      </c>
      <c r="AE22" s="44" t="str">
        <f>IF($B22="","",IF(ISERROR(VLOOKUP($A22,'30WS'!$B$11:$B$26,1,FALSE))=TRUE,"","○"))</f>
        <v/>
      </c>
      <c r="AF22" s="45" t="str">
        <f>IF($B22="","",IF(ISERROR(VLOOKUP($A22,'30WD'!$B$11:$B$34,1,FALSE))=TRUE,"","○"))</f>
        <v/>
      </c>
      <c r="AG22" s="46" t="str">
        <f>IF($B22="","",IF(ISERROR(VLOOKUP($A22,'40WS'!$B$11:$B$26,1,FALSE))=TRUE,"","○"))</f>
        <v/>
      </c>
      <c r="AH22" s="45" t="str">
        <f>IF($B22="","",IF(ISERROR(VLOOKUP($A22,'40WD'!$B$11:$B$34,1,FALSE))=TRUE,"","○"))</f>
        <v/>
      </c>
      <c r="AI22" s="44" t="str">
        <f>IF($B22="","",IF(ISERROR(VLOOKUP($A22,'50WS'!$B$11:$B$26,1,FALSE))=TRUE,"","○"))</f>
        <v/>
      </c>
      <c r="AJ22" s="45" t="str">
        <f>IF($B22="","",IF(ISERROR(VLOOKUP($A22,'50WD'!$B$11:$B$34,1,FALSE))=TRUE,"","○"))</f>
        <v/>
      </c>
      <c r="AK22" s="46" t="str">
        <f>IF($B22="","",IF(ISERROR(VLOOKUP($A22,'55WS'!$B$11:$B$26,1,FALSE))=TRUE,"","○"))</f>
        <v/>
      </c>
      <c r="AL22" s="45" t="str">
        <f>IF($B22="","",IF(ISERROR(VLOOKUP($A22,'55WD'!$B$11:$B$34,1,FALSE))=TRUE,"","○"))</f>
        <v/>
      </c>
      <c r="AM22" s="46" t="str">
        <f>IF($B22="","",IF(ISERROR(VLOOKUP($A22,'60WS'!$B$11:$B$26,1,FALSE))=TRUE,"","○"))</f>
        <v/>
      </c>
      <c r="AN22" s="45" t="str">
        <f>IF($B22="","",IF(ISERROR(VLOOKUP($A22,'60WD'!$B$11:$B$34,1,FALSE))=TRUE,"","○"))</f>
        <v/>
      </c>
      <c r="AO22" s="46" t="str">
        <f>IF($B22="","",IF(ISERROR(VLOOKUP($A22,'65WS'!$B$11:$B$26,1,FALSE))=TRUE,"","○"))</f>
        <v/>
      </c>
      <c r="AP22" s="47" t="str">
        <f>IF($B22="","",IF(ISERROR(VLOOKUP($A22,'65WD'!$B$11:$B$34,1,FALSE))=TRUE,"","○"))</f>
        <v/>
      </c>
    </row>
    <row r="23" spans="1:42" ht="15" customHeight="1" x14ac:dyDescent="0.2">
      <c r="A23" s="41">
        <v>18</v>
      </c>
      <c r="B23" s="42" t="str">
        <f>IF($A23="","",IF(VLOOKUP($A23,選手名簿!$A$9:$Q$58,2)="","",VLOOKUP($A23,選手名簿!$A$9:$Q$58,2)))</f>
        <v/>
      </c>
      <c r="C23" s="43" t="str">
        <f>IF($A23="","",IF(VLOOKUP($A23,選手名簿!$A$9:$Q$58,3)="","",VLOOKUP($A23,選手名簿!$A$9:$Q$58,3)))</f>
        <v/>
      </c>
      <c r="D23" s="125" t="str">
        <f>IF($A23="","",IF(VLOOKUP($A23,選手名簿!$A$9:$Q$58,4)="","",VLOOKUP($A23,選手名簿!$A$9:$Q$58,4)))</f>
        <v/>
      </c>
      <c r="E23" s="126" t="str">
        <f>IF($A23="","",IF(VLOOKUP($A23,選手名簿!$A$9:$Q$58,5)="","",VLOOKUP($A23,選手名簿!$A$9:$Q$58,5)))</f>
        <v/>
      </c>
      <c r="F23" s="73"/>
      <c r="G23" s="12"/>
      <c r="H23" s="13"/>
      <c r="I23" s="13"/>
      <c r="J23" s="35" t="str">
        <f>IF($B23="","",IF(ISERROR(VLOOKUP($A23,MT!$B$14:$B$20,1,FALSE))=TRUE,"","○"))</f>
        <v/>
      </c>
      <c r="K23" s="36" t="str">
        <f>IF($B23="","",IF(ISERROR(VLOOKUP($A23,WT!$B$14:$B$20,1,FALSE))=TRUE,"","○"))</f>
        <v/>
      </c>
      <c r="L23" s="85" t="str">
        <f>IF($B23="","",IF(ISERROR(VLOOKUP($A23,OBT!$B$14:$B$22,1,FALSE)=TRUE),"","○"))</f>
        <v/>
      </c>
      <c r="M23" s="83" t="str">
        <f>IF($B23="","",IF(ISERROR(VLOOKUP($A23,OGT!$B$14:$B$22,1,FALSE)=TRUE),"","○"))</f>
        <v/>
      </c>
      <c r="N23" s="85" t="str">
        <f>IF($B23="","",IF(ISERROR(VLOOKUP($A23,HBT!$B$14:$B$22,1,FALSE)=TRUE),"","○"))</f>
        <v/>
      </c>
      <c r="O23" s="58" t="str">
        <f>IF($B23="","",IF(ISERROR(VLOOKUP($A23,MS!$B$11:$B$26,1,FALSE))=TRUE,"","○"))</f>
        <v/>
      </c>
      <c r="P23" s="45" t="str">
        <f>IF($B23="","",IF(ISERROR(VLOOKUP($A23,MD!$B$11:$B$34,1,FALSE))=TRUE,"","○"))</f>
        <v/>
      </c>
      <c r="Q23" s="44" t="str">
        <f>IF($B23="","",IF(ISERROR(VLOOKUP($A23,'30MS'!$B$11:$B$26,1,FALSE))=TRUE,"","○"))</f>
        <v/>
      </c>
      <c r="R23" s="45" t="str">
        <f>IF($B23="","",IF(ISERROR(VLOOKUP($A23,'30MD'!$B$11:$B$34,1,FALSE))=TRUE,"","○"))</f>
        <v/>
      </c>
      <c r="S23" s="44" t="str">
        <f>IF($B23="","",IF(ISERROR(VLOOKUP($A23,'40MS'!$B$11:$B$26,1,FALSE))=TRUE,"","○"))</f>
        <v/>
      </c>
      <c r="T23" s="45" t="str">
        <f>IF($B23="","",IF(ISERROR(VLOOKUP($A23,'40MD'!$B$11:$B$34,1,FALSE))=TRUE,"","○"))</f>
        <v/>
      </c>
      <c r="U23" s="44" t="str">
        <f>IF($B23="","",IF(ISERROR(VLOOKUP($A23,'50MS'!$B$11:$B$26,1,FALSE))=TRUE,"","○"))</f>
        <v/>
      </c>
      <c r="V23" s="45" t="str">
        <f>IF($B23="","",IF(ISERROR(VLOOKUP($A23,'50MD'!$B$11:$B$34,1,FALSE))=TRUE,"","○"))</f>
        <v/>
      </c>
      <c r="W23" s="44" t="str">
        <f>IF($B23="","",IF(ISERROR(VLOOKUP($A23,'60MS'!$B$11:$B$26,1,FALSE))=TRUE,"","○"))</f>
        <v/>
      </c>
      <c r="X23" s="45" t="str">
        <f>IF($B23="","",IF(ISERROR(VLOOKUP($A23,'60MD'!$B$11:$B$34,1,FALSE))=TRUE,"","○"))</f>
        <v/>
      </c>
      <c r="Y23" s="46" t="str">
        <f>IF($B23="","",IF(ISERROR(VLOOKUP($A23,'65MS'!$B$11:$B$26,1,FALSE))=TRUE,"","○"))</f>
        <v/>
      </c>
      <c r="Z23" s="45" t="str">
        <f>IF($B23="","",IF(ISERROR(VLOOKUP($A23,'65MD'!$B$11:$B$34,1,FALSE))=TRUE,"","○"))</f>
        <v/>
      </c>
      <c r="AA23" s="44" t="str">
        <f>IF($B23="","",IF(ISERROR(VLOOKUP($A23,'70MS'!$B$11:$B$26,1,FALSE))=TRUE,"","○"))</f>
        <v/>
      </c>
      <c r="AB23" s="45" t="str">
        <f>IF($B23="","",IF(ISERROR(VLOOKUP($A23,'70MD'!$B$11:$B$34,1,FALSE))=TRUE,"","○"))</f>
        <v/>
      </c>
      <c r="AC23" s="44" t="str">
        <f>IF($B23="","",IF(ISERROR(VLOOKUP($A23,WS!$B$11:$B$26,1,FALSE))=TRUE,"","○"))</f>
        <v/>
      </c>
      <c r="AD23" s="45" t="str">
        <f>IF($B23="","",IF(ISERROR(VLOOKUP($A23,WD!$B$11:$B$34,1,FALSE))=TRUE,"","○"))</f>
        <v/>
      </c>
      <c r="AE23" s="44" t="str">
        <f>IF($B23="","",IF(ISERROR(VLOOKUP($A23,'30WS'!$B$11:$B$26,1,FALSE))=TRUE,"","○"))</f>
        <v/>
      </c>
      <c r="AF23" s="45" t="str">
        <f>IF($B23="","",IF(ISERROR(VLOOKUP($A23,'30WD'!$B$11:$B$34,1,FALSE))=TRUE,"","○"))</f>
        <v/>
      </c>
      <c r="AG23" s="46" t="str">
        <f>IF($B23="","",IF(ISERROR(VLOOKUP($A23,'40WS'!$B$11:$B$26,1,FALSE))=TRUE,"","○"))</f>
        <v/>
      </c>
      <c r="AH23" s="45" t="str">
        <f>IF($B23="","",IF(ISERROR(VLOOKUP($A23,'40WD'!$B$11:$B$34,1,FALSE))=TRUE,"","○"))</f>
        <v/>
      </c>
      <c r="AI23" s="44" t="str">
        <f>IF($B23="","",IF(ISERROR(VLOOKUP($A23,'50WS'!$B$11:$B$26,1,FALSE))=TRUE,"","○"))</f>
        <v/>
      </c>
      <c r="AJ23" s="45" t="str">
        <f>IF($B23="","",IF(ISERROR(VLOOKUP($A23,'50WD'!$B$11:$B$34,1,FALSE))=TRUE,"","○"))</f>
        <v/>
      </c>
      <c r="AK23" s="46" t="str">
        <f>IF($B23="","",IF(ISERROR(VLOOKUP($A23,'55WS'!$B$11:$B$26,1,FALSE))=TRUE,"","○"))</f>
        <v/>
      </c>
      <c r="AL23" s="45" t="str">
        <f>IF($B23="","",IF(ISERROR(VLOOKUP($A23,'55WD'!$B$11:$B$34,1,FALSE))=TRUE,"","○"))</f>
        <v/>
      </c>
      <c r="AM23" s="46" t="str">
        <f>IF($B23="","",IF(ISERROR(VLOOKUP($A23,'60WS'!$B$11:$B$26,1,FALSE))=TRUE,"","○"))</f>
        <v/>
      </c>
      <c r="AN23" s="45" t="str">
        <f>IF($B23="","",IF(ISERROR(VLOOKUP($A23,'60WD'!$B$11:$B$34,1,FALSE))=TRUE,"","○"))</f>
        <v/>
      </c>
      <c r="AO23" s="46" t="str">
        <f>IF($B23="","",IF(ISERROR(VLOOKUP($A23,'65WS'!$B$11:$B$26,1,FALSE))=TRUE,"","○"))</f>
        <v/>
      </c>
      <c r="AP23" s="47" t="str">
        <f>IF($B23="","",IF(ISERROR(VLOOKUP($A23,'65WD'!$B$11:$B$34,1,FALSE))=TRUE,"","○"))</f>
        <v/>
      </c>
    </row>
    <row r="24" spans="1:42" ht="15" customHeight="1" x14ac:dyDescent="0.2">
      <c r="A24" s="41">
        <v>19</v>
      </c>
      <c r="B24" s="42" t="str">
        <f>IF($A24="","",IF(VLOOKUP($A24,選手名簿!$A$9:$Q$58,2)="","",VLOOKUP($A24,選手名簿!$A$9:$Q$58,2)))</f>
        <v/>
      </c>
      <c r="C24" s="43" t="str">
        <f>IF($A24="","",IF(VLOOKUP($A24,選手名簿!$A$9:$Q$58,3)="","",VLOOKUP($A24,選手名簿!$A$9:$Q$58,3)))</f>
        <v/>
      </c>
      <c r="D24" s="125" t="str">
        <f>IF($A24="","",IF(VLOOKUP($A24,選手名簿!$A$9:$Q$58,4)="","",VLOOKUP($A24,選手名簿!$A$9:$Q$58,4)))</f>
        <v/>
      </c>
      <c r="E24" s="126" t="str">
        <f>IF($A24="","",IF(VLOOKUP($A24,選手名簿!$A$9:$Q$58,5)="","",VLOOKUP($A24,選手名簿!$A$9:$Q$58,5)))</f>
        <v/>
      </c>
      <c r="F24" s="73"/>
      <c r="G24" s="12"/>
      <c r="H24" s="13"/>
      <c r="I24" s="13"/>
      <c r="J24" s="35" t="str">
        <f>IF($B24="","",IF(ISERROR(VLOOKUP($A24,MT!$B$14:$B$20,1,FALSE))=TRUE,"","○"))</f>
        <v/>
      </c>
      <c r="K24" s="36" t="str">
        <f>IF($B24="","",IF(ISERROR(VLOOKUP($A24,WT!$B$14:$B$20,1,FALSE))=TRUE,"","○"))</f>
        <v/>
      </c>
      <c r="L24" s="85" t="str">
        <f>IF($B24="","",IF(ISERROR(VLOOKUP($A24,OBT!$B$14:$B$22,1,FALSE)=TRUE),"","○"))</f>
        <v/>
      </c>
      <c r="M24" s="83" t="str">
        <f>IF($B24="","",IF(ISERROR(VLOOKUP($A24,OGT!$B$14:$B$22,1,FALSE)=TRUE),"","○"))</f>
        <v/>
      </c>
      <c r="N24" s="85" t="str">
        <f>IF($B24="","",IF(ISERROR(VLOOKUP($A24,HBT!$B$14:$B$22,1,FALSE)=TRUE),"","○"))</f>
        <v/>
      </c>
      <c r="O24" s="58" t="str">
        <f>IF($B24="","",IF(ISERROR(VLOOKUP($A24,MS!$B$11:$B$26,1,FALSE))=TRUE,"","○"))</f>
        <v/>
      </c>
      <c r="P24" s="45" t="str">
        <f>IF($B24="","",IF(ISERROR(VLOOKUP($A24,MD!$B$11:$B$34,1,FALSE))=TRUE,"","○"))</f>
        <v/>
      </c>
      <c r="Q24" s="44" t="str">
        <f>IF($B24="","",IF(ISERROR(VLOOKUP($A24,'30MS'!$B$11:$B$26,1,FALSE))=TRUE,"","○"))</f>
        <v/>
      </c>
      <c r="R24" s="45" t="str">
        <f>IF($B24="","",IF(ISERROR(VLOOKUP($A24,'30MD'!$B$11:$B$34,1,FALSE))=TRUE,"","○"))</f>
        <v/>
      </c>
      <c r="S24" s="44" t="str">
        <f>IF($B24="","",IF(ISERROR(VLOOKUP($A24,'40MS'!$B$11:$B$26,1,FALSE))=TRUE,"","○"))</f>
        <v/>
      </c>
      <c r="T24" s="45" t="str">
        <f>IF($B24="","",IF(ISERROR(VLOOKUP($A24,'40MD'!$B$11:$B$34,1,FALSE))=TRUE,"","○"))</f>
        <v/>
      </c>
      <c r="U24" s="44" t="str">
        <f>IF($B24="","",IF(ISERROR(VLOOKUP($A24,'50MS'!$B$11:$B$26,1,FALSE))=TRUE,"","○"))</f>
        <v/>
      </c>
      <c r="V24" s="45" t="str">
        <f>IF($B24="","",IF(ISERROR(VLOOKUP($A24,'50MD'!$B$11:$B$34,1,FALSE))=TRUE,"","○"))</f>
        <v/>
      </c>
      <c r="W24" s="44" t="str">
        <f>IF($B24="","",IF(ISERROR(VLOOKUP($A24,'60MS'!$B$11:$B$26,1,FALSE))=TRUE,"","○"))</f>
        <v/>
      </c>
      <c r="X24" s="45" t="str">
        <f>IF($B24="","",IF(ISERROR(VLOOKUP($A24,'60MD'!$B$11:$B$34,1,FALSE))=TRUE,"","○"))</f>
        <v/>
      </c>
      <c r="Y24" s="46" t="str">
        <f>IF($B24="","",IF(ISERROR(VLOOKUP($A24,'65MS'!$B$11:$B$26,1,FALSE))=TRUE,"","○"))</f>
        <v/>
      </c>
      <c r="Z24" s="45" t="str">
        <f>IF($B24="","",IF(ISERROR(VLOOKUP($A24,'65MD'!$B$11:$B$34,1,FALSE))=TRUE,"","○"))</f>
        <v/>
      </c>
      <c r="AA24" s="44" t="str">
        <f>IF($B24="","",IF(ISERROR(VLOOKUP($A24,'70MS'!$B$11:$B$26,1,FALSE))=TRUE,"","○"))</f>
        <v/>
      </c>
      <c r="AB24" s="45" t="str">
        <f>IF($B24="","",IF(ISERROR(VLOOKUP($A24,'70MD'!$B$11:$B$34,1,FALSE))=TRUE,"","○"))</f>
        <v/>
      </c>
      <c r="AC24" s="44" t="str">
        <f>IF($B24="","",IF(ISERROR(VLOOKUP($A24,WS!$B$11:$B$26,1,FALSE))=TRUE,"","○"))</f>
        <v/>
      </c>
      <c r="AD24" s="45" t="str">
        <f>IF($B24="","",IF(ISERROR(VLOOKUP($A24,WD!$B$11:$B$34,1,FALSE))=TRUE,"","○"))</f>
        <v/>
      </c>
      <c r="AE24" s="44" t="str">
        <f>IF($B24="","",IF(ISERROR(VLOOKUP($A24,'30WS'!$B$11:$B$26,1,FALSE))=TRUE,"","○"))</f>
        <v/>
      </c>
      <c r="AF24" s="45" t="str">
        <f>IF($B24="","",IF(ISERROR(VLOOKUP($A24,'30WD'!$B$11:$B$34,1,FALSE))=TRUE,"","○"))</f>
        <v/>
      </c>
      <c r="AG24" s="46" t="str">
        <f>IF($B24="","",IF(ISERROR(VLOOKUP($A24,'40WS'!$B$11:$B$26,1,FALSE))=TRUE,"","○"))</f>
        <v/>
      </c>
      <c r="AH24" s="45" t="str">
        <f>IF($B24="","",IF(ISERROR(VLOOKUP($A24,'40WD'!$B$11:$B$34,1,FALSE))=TRUE,"","○"))</f>
        <v/>
      </c>
      <c r="AI24" s="44" t="str">
        <f>IF($B24="","",IF(ISERROR(VLOOKUP($A24,'50WS'!$B$11:$B$26,1,FALSE))=TRUE,"","○"))</f>
        <v/>
      </c>
      <c r="AJ24" s="45" t="str">
        <f>IF($B24="","",IF(ISERROR(VLOOKUP($A24,'50WD'!$B$11:$B$34,1,FALSE))=TRUE,"","○"))</f>
        <v/>
      </c>
      <c r="AK24" s="46" t="str">
        <f>IF($B24="","",IF(ISERROR(VLOOKUP($A24,'55WS'!$B$11:$B$26,1,FALSE))=TRUE,"","○"))</f>
        <v/>
      </c>
      <c r="AL24" s="45" t="str">
        <f>IF($B24="","",IF(ISERROR(VLOOKUP($A24,'55WD'!$B$11:$B$34,1,FALSE))=TRUE,"","○"))</f>
        <v/>
      </c>
      <c r="AM24" s="46" t="str">
        <f>IF($B24="","",IF(ISERROR(VLOOKUP($A24,'60WS'!$B$11:$B$26,1,FALSE))=TRUE,"","○"))</f>
        <v/>
      </c>
      <c r="AN24" s="45" t="str">
        <f>IF($B24="","",IF(ISERROR(VLOOKUP($A24,'60WD'!$B$11:$B$34,1,FALSE))=TRUE,"","○"))</f>
        <v/>
      </c>
      <c r="AO24" s="46" t="str">
        <f>IF($B24="","",IF(ISERROR(VLOOKUP($A24,'65WS'!$B$11:$B$26,1,FALSE))=TRUE,"","○"))</f>
        <v/>
      </c>
      <c r="AP24" s="47" t="str">
        <f>IF($B24="","",IF(ISERROR(VLOOKUP($A24,'65WD'!$B$11:$B$34,1,FALSE))=TRUE,"","○"))</f>
        <v/>
      </c>
    </row>
    <row r="25" spans="1:42" ht="15" customHeight="1" x14ac:dyDescent="0.2">
      <c r="A25" s="41">
        <v>20</v>
      </c>
      <c r="B25" s="42" t="str">
        <f>IF($A25="","",IF(VLOOKUP($A25,選手名簿!$A$9:$Q$58,2)="","",VLOOKUP($A25,選手名簿!$A$9:$Q$58,2)))</f>
        <v/>
      </c>
      <c r="C25" s="43" t="str">
        <f>IF($A25="","",IF(VLOOKUP($A25,選手名簿!$A$9:$Q$58,3)="","",VLOOKUP($A25,選手名簿!$A$9:$Q$58,3)))</f>
        <v/>
      </c>
      <c r="D25" s="125" t="str">
        <f>IF($A25="","",IF(VLOOKUP($A25,選手名簿!$A$9:$Q$58,4)="","",VLOOKUP($A25,選手名簿!$A$9:$Q$58,4)))</f>
        <v/>
      </c>
      <c r="E25" s="126" t="str">
        <f>IF($A25="","",IF(VLOOKUP($A25,選手名簿!$A$9:$Q$58,5)="","",VLOOKUP($A25,選手名簿!$A$9:$Q$58,5)))</f>
        <v/>
      </c>
      <c r="F25" s="73"/>
      <c r="G25" s="12"/>
      <c r="H25" s="13"/>
      <c r="I25" s="13"/>
      <c r="J25" s="35" t="str">
        <f>IF($B25="","",IF(ISERROR(VLOOKUP($A25,MT!$B$14:$B$20,1,FALSE))=TRUE,"","○"))</f>
        <v/>
      </c>
      <c r="K25" s="36" t="str">
        <f>IF($B25="","",IF(ISERROR(VLOOKUP($A25,WT!$B$14:$B$20,1,FALSE))=TRUE,"","○"))</f>
        <v/>
      </c>
      <c r="L25" s="85" t="str">
        <f>IF($B25="","",IF(ISERROR(VLOOKUP($A25,OBT!$B$14:$B$22,1,FALSE)=TRUE),"","○"))</f>
        <v/>
      </c>
      <c r="M25" s="83" t="str">
        <f>IF($B25="","",IF(ISERROR(VLOOKUP($A25,OGT!$B$14:$B$22,1,FALSE)=TRUE),"","○"))</f>
        <v/>
      </c>
      <c r="N25" s="85" t="str">
        <f>IF($B25="","",IF(ISERROR(VLOOKUP($A25,HBT!$B$14:$B$22,1,FALSE)=TRUE),"","○"))</f>
        <v/>
      </c>
      <c r="O25" s="58" t="str">
        <f>IF($B25="","",IF(ISERROR(VLOOKUP($A25,MS!$B$11:$B$26,1,FALSE))=TRUE,"","○"))</f>
        <v/>
      </c>
      <c r="P25" s="45" t="str">
        <f>IF($B25="","",IF(ISERROR(VLOOKUP($A25,MD!$B$11:$B$34,1,FALSE))=TRUE,"","○"))</f>
        <v/>
      </c>
      <c r="Q25" s="44" t="str">
        <f>IF($B25="","",IF(ISERROR(VLOOKUP($A25,'30MS'!$B$11:$B$26,1,FALSE))=TRUE,"","○"))</f>
        <v/>
      </c>
      <c r="R25" s="45" t="str">
        <f>IF($B25="","",IF(ISERROR(VLOOKUP($A25,'30MD'!$B$11:$B$34,1,FALSE))=TRUE,"","○"))</f>
        <v/>
      </c>
      <c r="S25" s="44" t="str">
        <f>IF($B25="","",IF(ISERROR(VLOOKUP($A25,'40MS'!$B$11:$B$26,1,FALSE))=TRUE,"","○"))</f>
        <v/>
      </c>
      <c r="T25" s="45" t="str">
        <f>IF($B25="","",IF(ISERROR(VLOOKUP($A25,'40MD'!$B$11:$B$34,1,FALSE))=TRUE,"","○"))</f>
        <v/>
      </c>
      <c r="U25" s="44" t="str">
        <f>IF($B25="","",IF(ISERROR(VLOOKUP($A25,'50MS'!$B$11:$B$26,1,FALSE))=TRUE,"","○"))</f>
        <v/>
      </c>
      <c r="V25" s="45" t="str">
        <f>IF($B25="","",IF(ISERROR(VLOOKUP($A25,'50MD'!$B$11:$B$34,1,FALSE))=TRUE,"","○"))</f>
        <v/>
      </c>
      <c r="W25" s="44" t="str">
        <f>IF($B25="","",IF(ISERROR(VLOOKUP($A25,'60MS'!$B$11:$B$26,1,FALSE))=TRUE,"","○"))</f>
        <v/>
      </c>
      <c r="X25" s="45" t="str">
        <f>IF($B25="","",IF(ISERROR(VLOOKUP($A25,'60MD'!$B$11:$B$34,1,FALSE))=TRUE,"","○"))</f>
        <v/>
      </c>
      <c r="Y25" s="46" t="str">
        <f>IF($B25="","",IF(ISERROR(VLOOKUP($A25,'65MS'!$B$11:$B$26,1,FALSE))=TRUE,"","○"))</f>
        <v/>
      </c>
      <c r="Z25" s="45" t="str">
        <f>IF($B25="","",IF(ISERROR(VLOOKUP($A25,'65MD'!$B$11:$B$34,1,FALSE))=TRUE,"","○"))</f>
        <v/>
      </c>
      <c r="AA25" s="44" t="str">
        <f>IF($B25="","",IF(ISERROR(VLOOKUP($A25,'70MS'!$B$11:$B$26,1,FALSE))=TRUE,"","○"))</f>
        <v/>
      </c>
      <c r="AB25" s="45" t="str">
        <f>IF($B25="","",IF(ISERROR(VLOOKUP($A25,'70MD'!$B$11:$B$34,1,FALSE))=TRUE,"","○"))</f>
        <v/>
      </c>
      <c r="AC25" s="44" t="str">
        <f>IF($B25="","",IF(ISERROR(VLOOKUP($A25,WS!$B$11:$B$26,1,FALSE))=TRUE,"","○"))</f>
        <v/>
      </c>
      <c r="AD25" s="45" t="str">
        <f>IF($B25="","",IF(ISERROR(VLOOKUP($A25,WD!$B$11:$B$34,1,FALSE))=TRUE,"","○"))</f>
        <v/>
      </c>
      <c r="AE25" s="44" t="str">
        <f>IF($B25="","",IF(ISERROR(VLOOKUP($A25,'30WS'!$B$11:$B$26,1,FALSE))=TRUE,"","○"))</f>
        <v/>
      </c>
      <c r="AF25" s="45" t="str">
        <f>IF($B25="","",IF(ISERROR(VLOOKUP($A25,'30WD'!$B$11:$B$34,1,FALSE))=TRUE,"","○"))</f>
        <v/>
      </c>
      <c r="AG25" s="46" t="str">
        <f>IF($B25="","",IF(ISERROR(VLOOKUP($A25,'40WS'!$B$11:$B$26,1,FALSE))=TRUE,"","○"))</f>
        <v/>
      </c>
      <c r="AH25" s="45" t="str">
        <f>IF($B25="","",IF(ISERROR(VLOOKUP($A25,'40WD'!$B$11:$B$34,1,FALSE))=TRUE,"","○"))</f>
        <v/>
      </c>
      <c r="AI25" s="44" t="str">
        <f>IF($B25="","",IF(ISERROR(VLOOKUP($A25,'50WS'!$B$11:$B$26,1,FALSE))=TRUE,"","○"))</f>
        <v/>
      </c>
      <c r="AJ25" s="45" t="str">
        <f>IF($B25="","",IF(ISERROR(VLOOKUP($A25,'50WD'!$B$11:$B$34,1,FALSE))=TRUE,"","○"))</f>
        <v/>
      </c>
      <c r="AK25" s="46" t="str">
        <f>IF($B25="","",IF(ISERROR(VLOOKUP($A25,'55WS'!$B$11:$B$26,1,FALSE))=TRUE,"","○"))</f>
        <v/>
      </c>
      <c r="AL25" s="45" t="str">
        <f>IF($B25="","",IF(ISERROR(VLOOKUP($A25,'55WD'!$B$11:$B$34,1,FALSE))=TRUE,"","○"))</f>
        <v/>
      </c>
      <c r="AM25" s="46" t="str">
        <f>IF($B25="","",IF(ISERROR(VLOOKUP($A25,'60WS'!$B$11:$B$26,1,FALSE))=TRUE,"","○"))</f>
        <v/>
      </c>
      <c r="AN25" s="45" t="str">
        <f>IF($B25="","",IF(ISERROR(VLOOKUP($A25,'60WD'!$B$11:$B$34,1,FALSE))=TRUE,"","○"))</f>
        <v/>
      </c>
      <c r="AO25" s="46" t="str">
        <f>IF($B25="","",IF(ISERROR(VLOOKUP($A25,'65WS'!$B$11:$B$26,1,FALSE))=TRUE,"","○"))</f>
        <v/>
      </c>
      <c r="AP25" s="47" t="str">
        <f>IF($B25="","",IF(ISERROR(VLOOKUP($A25,'65WD'!$B$11:$B$34,1,FALSE))=TRUE,"","○"))</f>
        <v/>
      </c>
    </row>
    <row r="26" spans="1:42" ht="15" customHeight="1" x14ac:dyDescent="0.2">
      <c r="A26" s="48">
        <v>21</v>
      </c>
      <c r="B26" s="42" t="str">
        <f>IF($A26="","",IF(VLOOKUP($A26,選手名簿!$A$9:$Q$58,2)="","",VLOOKUP($A26,選手名簿!$A$9:$Q$58,2)))</f>
        <v/>
      </c>
      <c r="C26" s="43" t="str">
        <f>IF($A26="","",IF(VLOOKUP($A26,選手名簿!$A$9:$Q$58,3)="","",VLOOKUP($A26,選手名簿!$A$9:$Q$58,3)))</f>
        <v/>
      </c>
      <c r="D26" s="125" t="str">
        <f>IF($A26="","",IF(VLOOKUP($A26,選手名簿!$A$9:$Q$58,4)="","",VLOOKUP($A26,選手名簿!$A$9:$Q$58,4)))</f>
        <v/>
      </c>
      <c r="E26" s="126" t="str">
        <f>IF($A26="","",IF(VLOOKUP($A26,選手名簿!$A$9:$Q$58,5)="","",VLOOKUP($A26,選手名簿!$A$9:$Q$58,5)))</f>
        <v/>
      </c>
      <c r="F26" s="74"/>
      <c r="G26" s="14"/>
      <c r="H26" s="15"/>
      <c r="I26" s="15"/>
      <c r="J26" s="35" t="str">
        <f>IF($B26="","",IF(ISERROR(VLOOKUP($A26,MT!$B$14:$B$20,1,FALSE))=TRUE,"","○"))</f>
        <v/>
      </c>
      <c r="K26" s="36" t="str">
        <f>IF($B26="","",IF(ISERROR(VLOOKUP($A26,WT!$B$14:$B$20,1,FALSE))=TRUE,"","○"))</f>
        <v/>
      </c>
      <c r="L26" s="85" t="str">
        <f>IF($B26="","",IF(ISERROR(VLOOKUP($A26,OBT!$B$14:$B$22,1,FALSE)=TRUE),"","○"))</f>
        <v/>
      </c>
      <c r="M26" s="83" t="str">
        <f>IF($B26="","",IF(ISERROR(VLOOKUP($A26,OGT!$B$14:$B$22,1,FALSE)=TRUE),"","○"))</f>
        <v/>
      </c>
      <c r="N26" s="85" t="str">
        <f>IF($B26="","",IF(ISERROR(VLOOKUP($A26,HBT!$B$14:$B$22,1,FALSE)=TRUE),"","○"))</f>
        <v/>
      </c>
      <c r="O26" s="58" t="str">
        <f>IF($B26="","",IF(ISERROR(VLOOKUP($A26,MS!$B$11:$B$26,1,FALSE))=TRUE,"","○"))</f>
        <v/>
      </c>
      <c r="P26" s="45" t="str">
        <f>IF($B26="","",IF(ISERROR(VLOOKUP($A26,MD!$B$11:$B$34,1,FALSE))=TRUE,"","○"))</f>
        <v/>
      </c>
      <c r="Q26" s="49" t="str">
        <f>IF($B26="","",IF(ISERROR(VLOOKUP($A26,'30MS'!$B$11:$B$26,1,FALSE))=TRUE,"","○"))</f>
        <v/>
      </c>
      <c r="R26" s="50" t="str">
        <f>IF($B26="","",IF(ISERROR(VLOOKUP($A26,'30MD'!$B$11:$B$34,1,FALSE))=TRUE,"","○"))</f>
        <v/>
      </c>
      <c r="S26" s="49" t="str">
        <f>IF($B26="","",IF(ISERROR(VLOOKUP($A26,'40MS'!$B$11:$B$26,1,FALSE))=TRUE,"","○"))</f>
        <v/>
      </c>
      <c r="T26" s="50" t="str">
        <f>IF($B26="","",IF(ISERROR(VLOOKUP($A26,'40MD'!$B$11:$B$34,1,FALSE))=TRUE,"","○"))</f>
        <v/>
      </c>
      <c r="U26" s="49" t="str">
        <f>IF($B26="","",IF(ISERROR(VLOOKUP($A26,'50MS'!$B$11:$B$26,1,FALSE))=TRUE,"","○"))</f>
        <v/>
      </c>
      <c r="V26" s="50" t="str">
        <f>IF($B26="","",IF(ISERROR(VLOOKUP($A26,'50MD'!$B$11:$B$34,1,FALSE))=TRUE,"","○"))</f>
        <v/>
      </c>
      <c r="W26" s="49" t="str">
        <f>IF($B26="","",IF(ISERROR(VLOOKUP($A26,'60MS'!$B$11:$B$26,1,FALSE))=TRUE,"","○"))</f>
        <v/>
      </c>
      <c r="X26" s="50" t="str">
        <f>IF($B26="","",IF(ISERROR(VLOOKUP($A26,'60MD'!$B$11:$B$34,1,FALSE))=TRUE,"","○"))</f>
        <v/>
      </c>
      <c r="Y26" s="51" t="str">
        <f>IF($B26="","",IF(ISERROR(VLOOKUP($A26,'65MS'!$B$11:$B$26,1,FALSE))=TRUE,"","○"))</f>
        <v/>
      </c>
      <c r="Z26" s="50" t="str">
        <f>IF($B26="","",IF(ISERROR(VLOOKUP($A26,'65MD'!$B$11:$B$34,1,FALSE))=TRUE,"","○"))</f>
        <v/>
      </c>
      <c r="AA26" s="49" t="str">
        <f>IF($B26="","",IF(ISERROR(VLOOKUP($A26,'70MS'!$B$11:$B$26,1,FALSE))=TRUE,"","○"))</f>
        <v/>
      </c>
      <c r="AB26" s="50" t="str">
        <f>IF($B26="","",IF(ISERROR(VLOOKUP($A26,'70MD'!$B$11:$B$34,1,FALSE))=TRUE,"","○"))</f>
        <v/>
      </c>
      <c r="AC26" s="49" t="str">
        <f>IF($B26="","",IF(ISERROR(VLOOKUP($A26,WS!$B$11:$B$26,1,FALSE))=TRUE,"","○"))</f>
        <v/>
      </c>
      <c r="AD26" s="50" t="str">
        <f>IF($B26="","",IF(ISERROR(VLOOKUP($A26,WD!$B$11:$B$34,1,FALSE))=TRUE,"","○"))</f>
        <v/>
      </c>
      <c r="AE26" s="49" t="str">
        <f>IF($B26="","",IF(ISERROR(VLOOKUP($A26,'30WS'!$B$11:$B$26,1,FALSE))=TRUE,"","○"))</f>
        <v/>
      </c>
      <c r="AF26" s="50" t="str">
        <f>IF($B26="","",IF(ISERROR(VLOOKUP($A26,'30WD'!$B$11:$B$34,1,FALSE))=TRUE,"","○"))</f>
        <v/>
      </c>
      <c r="AG26" s="51" t="str">
        <f>IF($B26="","",IF(ISERROR(VLOOKUP($A26,'40WS'!$B$11:$B$26,1,FALSE))=TRUE,"","○"))</f>
        <v/>
      </c>
      <c r="AH26" s="50" t="str">
        <f>IF($B26="","",IF(ISERROR(VLOOKUP($A26,'40WD'!$B$11:$B$34,1,FALSE))=TRUE,"","○"))</f>
        <v/>
      </c>
      <c r="AI26" s="49" t="str">
        <f>IF($B26="","",IF(ISERROR(VLOOKUP($A26,'50WS'!$B$11:$B$26,1,FALSE))=TRUE,"","○"))</f>
        <v/>
      </c>
      <c r="AJ26" s="50" t="str">
        <f>IF($B26="","",IF(ISERROR(VLOOKUP($A26,'50WD'!$B$11:$B$34,1,FALSE))=TRUE,"","○"))</f>
        <v/>
      </c>
      <c r="AK26" s="51" t="str">
        <f>IF($B26="","",IF(ISERROR(VLOOKUP($A26,'55WS'!$B$11:$B$26,1,FALSE))=TRUE,"","○"))</f>
        <v/>
      </c>
      <c r="AL26" s="50" t="str">
        <f>IF($B26="","",IF(ISERROR(VLOOKUP($A26,'55WD'!$B$11:$B$34,1,FALSE))=TRUE,"","○"))</f>
        <v/>
      </c>
      <c r="AM26" s="46" t="str">
        <f>IF($B26="","",IF(ISERROR(VLOOKUP($A26,'60WS'!$B$11:$B$26,1,FALSE))=TRUE,"","○"))</f>
        <v/>
      </c>
      <c r="AN26" s="45" t="str">
        <f>IF($B26="","",IF(ISERROR(VLOOKUP($A26,'60WD'!$B$11:$B$34,1,FALSE))=TRUE,"","○"))</f>
        <v/>
      </c>
      <c r="AO26" s="46" t="str">
        <f>IF($B26="","",IF(ISERROR(VLOOKUP($A26,'65WS'!$B$11:$B$26,1,FALSE))=TRUE,"","○"))</f>
        <v/>
      </c>
      <c r="AP26" s="47" t="str">
        <f>IF($B26="","",IF(ISERROR(VLOOKUP($A26,'65WD'!$B$11:$B$34,1,FALSE))=TRUE,"","○"))</f>
        <v/>
      </c>
    </row>
    <row r="27" spans="1:42" ht="15" customHeight="1" x14ac:dyDescent="0.2">
      <c r="A27" s="41">
        <v>22</v>
      </c>
      <c r="B27" s="42" t="str">
        <f>IF($A27="","",IF(VLOOKUP($A27,選手名簿!$A$9:$Q$58,2)="","",VLOOKUP($A27,選手名簿!$A$9:$Q$58,2)))</f>
        <v/>
      </c>
      <c r="C27" s="43" t="str">
        <f>IF($A27="","",IF(VLOOKUP($A27,選手名簿!$A$9:$Q$58,3)="","",VLOOKUP($A27,選手名簿!$A$9:$Q$58,3)))</f>
        <v/>
      </c>
      <c r="D27" s="125" t="str">
        <f>IF($A27="","",IF(VLOOKUP($A27,選手名簿!$A$9:$Q$58,4)="","",VLOOKUP($A27,選手名簿!$A$9:$Q$58,4)))</f>
        <v/>
      </c>
      <c r="E27" s="126" t="str">
        <f>IF($A27="","",IF(VLOOKUP($A27,選手名簿!$A$9:$Q$58,5)="","",VLOOKUP($A27,選手名簿!$A$9:$Q$58,5)))</f>
        <v/>
      </c>
      <c r="F27" s="73"/>
      <c r="G27" s="12"/>
      <c r="H27" s="13"/>
      <c r="I27" s="13"/>
      <c r="J27" s="35" t="str">
        <f>IF($B27="","",IF(ISERROR(VLOOKUP($A27,MT!$B$14:$B$20,1,FALSE))=TRUE,"","○"))</f>
        <v/>
      </c>
      <c r="K27" s="36" t="str">
        <f>IF($B27="","",IF(ISERROR(VLOOKUP($A27,WT!$B$14:$B$20,1,FALSE))=TRUE,"","○"))</f>
        <v/>
      </c>
      <c r="L27" s="85" t="str">
        <f>IF($B27="","",IF(ISERROR(VLOOKUP($A27,OBT!$B$14:$B$22,1,FALSE)=TRUE),"","○"))</f>
        <v/>
      </c>
      <c r="M27" s="83" t="str">
        <f>IF($B27="","",IF(ISERROR(VLOOKUP($A27,OGT!$B$14:$B$22,1,FALSE)=TRUE),"","○"))</f>
        <v/>
      </c>
      <c r="N27" s="85" t="str">
        <f>IF($B27="","",IF(ISERROR(VLOOKUP($A27,HBT!$B$14:$B$22,1,FALSE)=TRUE),"","○"))</f>
        <v/>
      </c>
      <c r="O27" s="58" t="str">
        <f>IF($B27="","",IF(ISERROR(VLOOKUP($A27,MS!$B$11:$B$26,1,FALSE))=TRUE,"","○"))</f>
        <v/>
      </c>
      <c r="P27" s="45" t="str">
        <f>IF($B27="","",IF(ISERROR(VLOOKUP($A27,MD!$B$11:$B$34,1,FALSE))=TRUE,"","○"))</f>
        <v/>
      </c>
      <c r="Q27" s="44" t="str">
        <f>IF($B27="","",IF(ISERROR(VLOOKUP($A27,'30MS'!$B$11:$B$26,1,FALSE))=TRUE,"","○"))</f>
        <v/>
      </c>
      <c r="R27" s="45" t="str">
        <f>IF($B27="","",IF(ISERROR(VLOOKUP($A27,'30MD'!$B$11:$B$34,1,FALSE))=TRUE,"","○"))</f>
        <v/>
      </c>
      <c r="S27" s="44" t="str">
        <f>IF($B27="","",IF(ISERROR(VLOOKUP($A27,'40MS'!$B$11:$B$26,1,FALSE))=TRUE,"","○"))</f>
        <v/>
      </c>
      <c r="T27" s="45" t="str">
        <f>IF($B27="","",IF(ISERROR(VLOOKUP($A27,'40MD'!$B$11:$B$34,1,FALSE))=TRUE,"","○"))</f>
        <v/>
      </c>
      <c r="U27" s="44" t="str">
        <f>IF($B27="","",IF(ISERROR(VLOOKUP($A27,'50MS'!$B$11:$B$26,1,FALSE))=TRUE,"","○"))</f>
        <v/>
      </c>
      <c r="V27" s="45" t="str">
        <f>IF($B27="","",IF(ISERROR(VLOOKUP($A27,'50MD'!$B$11:$B$34,1,FALSE))=TRUE,"","○"))</f>
        <v/>
      </c>
      <c r="W27" s="44" t="str">
        <f>IF($B27="","",IF(ISERROR(VLOOKUP($A27,'60MS'!$B$11:$B$26,1,FALSE))=TRUE,"","○"))</f>
        <v/>
      </c>
      <c r="X27" s="45" t="str">
        <f>IF($B27="","",IF(ISERROR(VLOOKUP($A27,'60MD'!$B$11:$B$34,1,FALSE))=TRUE,"","○"))</f>
        <v/>
      </c>
      <c r="Y27" s="46" t="str">
        <f>IF($B27="","",IF(ISERROR(VLOOKUP($A27,'65MS'!$B$11:$B$26,1,FALSE))=TRUE,"","○"))</f>
        <v/>
      </c>
      <c r="Z27" s="45" t="str">
        <f>IF($B27="","",IF(ISERROR(VLOOKUP($A27,'65MD'!$B$11:$B$34,1,FALSE))=TRUE,"","○"))</f>
        <v/>
      </c>
      <c r="AA27" s="44" t="str">
        <f>IF($B27="","",IF(ISERROR(VLOOKUP($A27,'70MS'!$B$11:$B$26,1,FALSE))=TRUE,"","○"))</f>
        <v/>
      </c>
      <c r="AB27" s="45" t="str">
        <f>IF($B27="","",IF(ISERROR(VLOOKUP($A27,'70MD'!$B$11:$B$34,1,FALSE))=TRUE,"","○"))</f>
        <v/>
      </c>
      <c r="AC27" s="44" t="str">
        <f>IF($B27="","",IF(ISERROR(VLOOKUP($A27,WS!$B$11:$B$26,1,FALSE))=TRUE,"","○"))</f>
        <v/>
      </c>
      <c r="AD27" s="45" t="str">
        <f>IF($B27="","",IF(ISERROR(VLOOKUP($A27,WD!$B$11:$B$34,1,FALSE))=TRUE,"","○"))</f>
        <v/>
      </c>
      <c r="AE27" s="44" t="str">
        <f>IF($B27="","",IF(ISERROR(VLOOKUP($A27,'30WS'!$B$11:$B$26,1,FALSE))=TRUE,"","○"))</f>
        <v/>
      </c>
      <c r="AF27" s="45" t="str">
        <f>IF($B27="","",IF(ISERROR(VLOOKUP($A27,'30WD'!$B$11:$B$34,1,FALSE))=TRUE,"","○"))</f>
        <v/>
      </c>
      <c r="AG27" s="46" t="str">
        <f>IF($B27="","",IF(ISERROR(VLOOKUP($A27,'40WS'!$B$11:$B$26,1,FALSE))=TRUE,"","○"))</f>
        <v/>
      </c>
      <c r="AH27" s="45" t="str">
        <f>IF($B27="","",IF(ISERROR(VLOOKUP($A27,'40WD'!$B$11:$B$34,1,FALSE))=TRUE,"","○"))</f>
        <v/>
      </c>
      <c r="AI27" s="44" t="str">
        <f>IF($B27="","",IF(ISERROR(VLOOKUP($A27,'50WS'!$B$11:$B$26,1,FALSE))=TRUE,"","○"))</f>
        <v/>
      </c>
      <c r="AJ27" s="45" t="str">
        <f>IF($B27="","",IF(ISERROR(VLOOKUP($A27,'50WD'!$B$11:$B$34,1,FALSE))=TRUE,"","○"))</f>
        <v/>
      </c>
      <c r="AK27" s="46" t="str">
        <f>IF($B27="","",IF(ISERROR(VLOOKUP($A27,'55WS'!$B$11:$B$26,1,FALSE))=TRUE,"","○"))</f>
        <v/>
      </c>
      <c r="AL27" s="45" t="str">
        <f>IF($B27="","",IF(ISERROR(VLOOKUP($A27,'55WD'!$B$11:$B$34,1,FALSE))=TRUE,"","○"))</f>
        <v/>
      </c>
      <c r="AM27" s="46" t="str">
        <f>IF($B27="","",IF(ISERROR(VLOOKUP($A27,'60WS'!$B$11:$B$26,1,FALSE))=TRUE,"","○"))</f>
        <v/>
      </c>
      <c r="AN27" s="45" t="str">
        <f>IF($B27="","",IF(ISERROR(VLOOKUP($A27,'60WD'!$B$11:$B$34,1,FALSE))=TRUE,"","○"))</f>
        <v/>
      </c>
      <c r="AO27" s="46" t="str">
        <f>IF($B27="","",IF(ISERROR(VLOOKUP($A27,'65WS'!$B$11:$B$26,1,FALSE))=TRUE,"","○"))</f>
        <v/>
      </c>
      <c r="AP27" s="47" t="str">
        <f>IF($B27="","",IF(ISERROR(VLOOKUP($A27,'65WD'!$B$11:$B$34,1,FALSE))=TRUE,"","○"))</f>
        <v/>
      </c>
    </row>
    <row r="28" spans="1:42" ht="15" customHeight="1" x14ac:dyDescent="0.2">
      <c r="A28" s="41">
        <v>23</v>
      </c>
      <c r="B28" s="42" t="str">
        <f>IF($A28="","",IF(VLOOKUP($A28,選手名簿!$A$9:$Q$58,2)="","",VLOOKUP($A28,選手名簿!$A$9:$Q$58,2)))</f>
        <v/>
      </c>
      <c r="C28" s="43" t="str">
        <f>IF($A28="","",IF(VLOOKUP($A28,選手名簿!$A$9:$Q$58,3)="","",VLOOKUP($A28,選手名簿!$A$9:$Q$58,3)))</f>
        <v/>
      </c>
      <c r="D28" s="125" t="str">
        <f>IF($A28="","",IF(VLOOKUP($A28,選手名簿!$A$9:$Q$58,4)="","",VLOOKUP($A28,選手名簿!$A$9:$Q$58,4)))</f>
        <v/>
      </c>
      <c r="E28" s="126" t="str">
        <f>IF($A28="","",IF(VLOOKUP($A28,選手名簿!$A$9:$Q$58,5)="","",VLOOKUP($A28,選手名簿!$A$9:$Q$58,5)))</f>
        <v/>
      </c>
      <c r="F28" s="73"/>
      <c r="G28" s="12"/>
      <c r="H28" s="13"/>
      <c r="I28" s="13"/>
      <c r="J28" s="35" t="str">
        <f>IF($B28="","",IF(ISERROR(VLOOKUP($A28,MT!$B$14:$B$20,1,FALSE))=TRUE,"","○"))</f>
        <v/>
      </c>
      <c r="K28" s="36" t="str">
        <f>IF($B28="","",IF(ISERROR(VLOOKUP($A28,WT!$B$14:$B$20,1,FALSE))=TRUE,"","○"))</f>
        <v/>
      </c>
      <c r="L28" s="85" t="str">
        <f>IF($B28="","",IF(ISERROR(VLOOKUP($A28,OBT!$B$14:$B$22,1,FALSE)=TRUE),"","○"))</f>
        <v/>
      </c>
      <c r="M28" s="83" t="str">
        <f>IF($B28="","",IF(ISERROR(VLOOKUP($A28,OGT!$B$14:$B$22,1,FALSE)=TRUE),"","○"))</f>
        <v/>
      </c>
      <c r="N28" s="85" t="str">
        <f>IF($B28="","",IF(ISERROR(VLOOKUP($A28,HBT!$B$14:$B$22,1,FALSE)=TRUE),"","○"))</f>
        <v/>
      </c>
      <c r="O28" s="58" t="str">
        <f>IF($B28="","",IF(ISERROR(VLOOKUP($A28,MS!$B$11:$B$26,1,FALSE))=TRUE,"","○"))</f>
        <v/>
      </c>
      <c r="P28" s="45" t="str">
        <f>IF($B28="","",IF(ISERROR(VLOOKUP($A28,MD!$B$11:$B$34,1,FALSE))=TRUE,"","○"))</f>
        <v/>
      </c>
      <c r="Q28" s="44" t="str">
        <f>IF($B28="","",IF(ISERROR(VLOOKUP($A28,'30MS'!$B$11:$B$26,1,FALSE))=TRUE,"","○"))</f>
        <v/>
      </c>
      <c r="R28" s="45" t="str">
        <f>IF($B28="","",IF(ISERROR(VLOOKUP($A28,'30MD'!$B$11:$B$34,1,FALSE))=TRUE,"","○"))</f>
        <v/>
      </c>
      <c r="S28" s="44" t="str">
        <f>IF($B28="","",IF(ISERROR(VLOOKUP($A28,'40MS'!$B$11:$B$26,1,FALSE))=TRUE,"","○"))</f>
        <v/>
      </c>
      <c r="T28" s="45" t="str">
        <f>IF($B28="","",IF(ISERROR(VLOOKUP($A28,'40MD'!$B$11:$B$34,1,FALSE))=TRUE,"","○"))</f>
        <v/>
      </c>
      <c r="U28" s="44" t="str">
        <f>IF($B28="","",IF(ISERROR(VLOOKUP($A28,'50MS'!$B$11:$B$26,1,FALSE))=TRUE,"","○"))</f>
        <v/>
      </c>
      <c r="V28" s="45" t="str">
        <f>IF($B28="","",IF(ISERROR(VLOOKUP($A28,'50MD'!$B$11:$B$34,1,FALSE))=TRUE,"","○"))</f>
        <v/>
      </c>
      <c r="W28" s="44" t="str">
        <f>IF($B28="","",IF(ISERROR(VLOOKUP($A28,'60MS'!$B$11:$B$26,1,FALSE))=TRUE,"","○"))</f>
        <v/>
      </c>
      <c r="X28" s="45" t="str">
        <f>IF($B28="","",IF(ISERROR(VLOOKUP($A28,'60MD'!$B$11:$B$34,1,FALSE))=TRUE,"","○"))</f>
        <v/>
      </c>
      <c r="Y28" s="46" t="str">
        <f>IF($B28="","",IF(ISERROR(VLOOKUP($A28,'65MS'!$B$11:$B$26,1,FALSE))=TRUE,"","○"))</f>
        <v/>
      </c>
      <c r="Z28" s="45" t="str">
        <f>IF($B28="","",IF(ISERROR(VLOOKUP($A28,'65MD'!$B$11:$B$34,1,FALSE))=TRUE,"","○"))</f>
        <v/>
      </c>
      <c r="AA28" s="44" t="str">
        <f>IF($B28="","",IF(ISERROR(VLOOKUP($A28,'70MS'!$B$11:$B$26,1,FALSE))=TRUE,"","○"))</f>
        <v/>
      </c>
      <c r="AB28" s="45" t="str">
        <f>IF($B28="","",IF(ISERROR(VLOOKUP($A28,'70MD'!$B$11:$B$34,1,FALSE))=TRUE,"","○"))</f>
        <v/>
      </c>
      <c r="AC28" s="44" t="str">
        <f>IF($B28="","",IF(ISERROR(VLOOKUP($A28,WS!$B$11:$B$26,1,FALSE))=TRUE,"","○"))</f>
        <v/>
      </c>
      <c r="AD28" s="45" t="str">
        <f>IF($B28="","",IF(ISERROR(VLOOKUP($A28,WD!$B$11:$B$34,1,FALSE))=TRUE,"","○"))</f>
        <v/>
      </c>
      <c r="AE28" s="44" t="str">
        <f>IF($B28="","",IF(ISERROR(VLOOKUP($A28,'30WS'!$B$11:$B$26,1,FALSE))=TRUE,"","○"))</f>
        <v/>
      </c>
      <c r="AF28" s="45" t="str">
        <f>IF($B28="","",IF(ISERROR(VLOOKUP($A28,'30WD'!$B$11:$B$34,1,FALSE))=TRUE,"","○"))</f>
        <v/>
      </c>
      <c r="AG28" s="46" t="str">
        <f>IF($B28="","",IF(ISERROR(VLOOKUP($A28,'40WS'!$B$11:$B$26,1,FALSE))=TRUE,"","○"))</f>
        <v/>
      </c>
      <c r="AH28" s="45" t="str">
        <f>IF($B28="","",IF(ISERROR(VLOOKUP($A28,'40WD'!$B$11:$B$34,1,FALSE))=TRUE,"","○"))</f>
        <v/>
      </c>
      <c r="AI28" s="44" t="str">
        <f>IF($B28="","",IF(ISERROR(VLOOKUP($A28,'50WS'!$B$11:$B$26,1,FALSE))=TRUE,"","○"))</f>
        <v/>
      </c>
      <c r="AJ28" s="45" t="str">
        <f>IF($B28="","",IF(ISERROR(VLOOKUP($A28,'50WD'!$B$11:$B$34,1,FALSE))=TRUE,"","○"))</f>
        <v/>
      </c>
      <c r="AK28" s="46" t="str">
        <f>IF($B28="","",IF(ISERROR(VLOOKUP($A28,'55WS'!$B$11:$B$26,1,FALSE))=TRUE,"","○"))</f>
        <v/>
      </c>
      <c r="AL28" s="45" t="str">
        <f>IF($B28="","",IF(ISERROR(VLOOKUP($A28,'55WD'!$B$11:$B$34,1,FALSE))=TRUE,"","○"))</f>
        <v/>
      </c>
      <c r="AM28" s="46" t="str">
        <f>IF($B28="","",IF(ISERROR(VLOOKUP($A28,'60WS'!$B$11:$B$26,1,FALSE))=TRUE,"","○"))</f>
        <v/>
      </c>
      <c r="AN28" s="45" t="str">
        <f>IF($B28="","",IF(ISERROR(VLOOKUP($A28,'60WD'!$B$11:$B$34,1,FALSE))=TRUE,"","○"))</f>
        <v/>
      </c>
      <c r="AO28" s="46" t="str">
        <f>IF($B28="","",IF(ISERROR(VLOOKUP($A28,'65WS'!$B$11:$B$26,1,FALSE))=TRUE,"","○"))</f>
        <v/>
      </c>
      <c r="AP28" s="47" t="str">
        <f>IF($B28="","",IF(ISERROR(VLOOKUP($A28,'65WD'!$B$11:$B$34,1,FALSE))=TRUE,"","○"))</f>
        <v/>
      </c>
    </row>
    <row r="29" spans="1:42" ht="15" customHeight="1" x14ac:dyDescent="0.2">
      <c r="A29" s="41">
        <v>24</v>
      </c>
      <c r="B29" s="42" t="str">
        <f>IF($A29="","",IF(VLOOKUP($A29,選手名簿!$A$9:$Q$58,2)="","",VLOOKUP($A29,選手名簿!$A$9:$Q$58,2)))</f>
        <v/>
      </c>
      <c r="C29" s="43" t="str">
        <f>IF($A29="","",IF(VLOOKUP($A29,選手名簿!$A$9:$Q$58,3)="","",VLOOKUP($A29,選手名簿!$A$9:$Q$58,3)))</f>
        <v/>
      </c>
      <c r="D29" s="125" t="str">
        <f>IF($A29="","",IF(VLOOKUP($A29,選手名簿!$A$9:$Q$58,4)="","",VLOOKUP($A29,選手名簿!$A$9:$Q$58,4)))</f>
        <v/>
      </c>
      <c r="E29" s="126" t="str">
        <f>IF($A29="","",IF(VLOOKUP($A29,選手名簿!$A$9:$Q$58,5)="","",VLOOKUP($A29,選手名簿!$A$9:$Q$58,5)))</f>
        <v/>
      </c>
      <c r="F29" s="73"/>
      <c r="G29" s="12"/>
      <c r="H29" s="13"/>
      <c r="I29" s="13"/>
      <c r="J29" s="35" t="str">
        <f>IF($B29="","",IF(ISERROR(VLOOKUP($A29,MT!$B$14:$B$20,1,FALSE))=TRUE,"","○"))</f>
        <v/>
      </c>
      <c r="K29" s="36" t="str">
        <f>IF($B29="","",IF(ISERROR(VLOOKUP($A29,WT!$B$14:$B$20,1,FALSE))=TRUE,"","○"))</f>
        <v/>
      </c>
      <c r="L29" s="85" t="str">
        <f>IF($B29="","",IF(ISERROR(VLOOKUP($A29,OBT!$B$14:$B$22,1,FALSE)=TRUE),"","○"))</f>
        <v/>
      </c>
      <c r="M29" s="83" t="str">
        <f>IF($B29="","",IF(ISERROR(VLOOKUP($A29,OGT!$B$14:$B$22,1,FALSE)=TRUE),"","○"))</f>
        <v/>
      </c>
      <c r="N29" s="85" t="str">
        <f>IF($B29="","",IF(ISERROR(VLOOKUP($A29,HBT!$B$14:$B$22,1,FALSE)=TRUE),"","○"))</f>
        <v/>
      </c>
      <c r="O29" s="58" t="str">
        <f>IF($B29="","",IF(ISERROR(VLOOKUP($A29,MS!$B$11:$B$26,1,FALSE))=TRUE,"","○"))</f>
        <v/>
      </c>
      <c r="P29" s="45" t="str">
        <f>IF($B29="","",IF(ISERROR(VLOOKUP($A29,MD!$B$11:$B$34,1,FALSE))=TRUE,"","○"))</f>
        <v/>
      </c>
      <c r="Q29" s="44" t="str">
        <f>IF($B29="","",IF(ISERROR(VLOOKUP($A29,'30MS'!$B$11:$B$26,1,FALSE))=TRUE,"","○"))</f>
        <v/>
      </c>
      <c r="R29" s="45" t="str">
        <f>IF($B29="","",IF(ISERROR(VLOOKUP($A29,'30MD'!$B$11:$B$34,1,FALSE))=TRUE,"","○"))</f>
        <v/>
      </c>
      <c r="S29" s="44" t="str">
        <f>IF($B29="","",IF(ISERROR(VLOOKUP($A29,'40MS'!$B$11:$B$26,1,FALSE))=TRUE,"","○"))</f>
        <v/>
      </c>
      <c r="T29" s="45" t="str">
        <f>IF($B29="","",IF(ISERROR(VLOOKUP($A29,'40MD'!$B$11:$B$34,1,FALSE))=TRUE,"","○"))</f>
        <v/>
      </c>
      <c r="U29" s="44" t="str">
        <f>IF($B29="","",IF(ISERROR(VLOOKUP($A29,'50MS'!$B$11:$B$26,1,FALSE))=TRUE,"","○"))</f>
        <v/>
      </c>
      <c r="V29" s="45" t="str">
        <f>IF($B29="","",IF(ISERROR(VLOOKUP($A29,'50MD'!$B$11:$B$34,1,FALSE))=TRUE,"","○"))</f>
        <v/>
      </c>
      <c r="W29" s="44" t="str">
        <f>IF($B29="","",IF(ISERROR(VLOOKUP($A29,'60MS'!$B$11:$B$26,1,FALSE))=TRUE,"","○"))</f>
        <v/>
      </c>
      <c r="X29" s="45" t="str">
        <f>IF($B29="","",IF(ISERROR(VLOOKUP($A29,'60MD'!$B$11:$B$34,1,FALSE))=TRUE,"","○"))</f>
        <v/>
      </c>
      <c r="Y29" s="46" t="str">
        <f>IF($B29="","",IF(ISERROR(VLOOKUP($A29,'65MS'!$B$11:$B$26,1,FALSE))=TRUE,"","○"))</f>
        <v/>
      </c>
      <c r="Z29" s="45" t="str">
        <f>IF($B29="","",IF(ISERROR(VLOOKUP($A29,'65MD'!$B$11:$B$34,1,FALSE))=TRUE,"","○"))</f>
        <v/>
      </c>
      <c r="AA29" s="44" t="str">
        <f>IF($B29="","",IF(ISERROR(VLOOKUP($A29,'70MS'!$B$11:$B$26,1,FALSE))=TRUE,"","○"))</f>
        <v/>
      </c>
      <c r="AB29" s="45" t="str">
        <f>IF($B29="","",IF(ISERROR(VLOOKUP($A29,'70MD'!$B$11:$B$34,1,FALSE))=TRUE,"","○"))</f>
        <v/>
      </c>
      <c r="AC29" s="44" t="str">
        <f>IF($B29="","",IF(ISERROR(VLOOKUP($A29,WS!$B$11:$B$26,1,FALSE))=TRUE,"","○"))</f>
        <v/>
      </c>
      <c r="AD29" s="45" t="str">
        <f>IF($B29="","",IF(ISERROR(VLOOKUP($A29,WD!$B$11:$B$34,1,FALSE))=TRUE,"","○"))</f>
        <v/>
      </c>
      <c r="AE29" s="44" t="str">
        <f>IF($B29="","",IF(ISERROR(VLOOKUP($A29,'30WS'!$B$11:$B$26,1,FALSE))=TRUE,"","○"))</f>
        <v/>
      </c>
      <c r="AF29" s="45" t="str">
        <f>IF($B29="","",IF(ISERROR(VLOOKUP($A29,'30WD'!$B$11:$B$34,1,FALSE))=TRUE,"","○"))</f>
        <v/>
      </c>
      <c r="AG29" s="46" t="str">
        <f>IF($B29="","",IF(ISERROR(VLOOKUP($A29,'40WS'!$B$11:$B$26,1,FALSE))=TRUE,"","○"))</f>
        <v/>
      </c>
      <c r="AH29" s="45" t="str">
        <f>IF($B29="","",IF(ISERROR(VLOOKUP($A29,'40WD'!$B$11:$B$34,1,FALSE))=TRUE,"","○"))</f>
        <v/>
      </c>
      <c r="AI29" s="44" t="str">
        <f>IF($B29="","",IF(ISERROR(VLOOKUP($A29,'50WS'!$B$11:$B$26,1,FALSE))=TRUE,"","○"))</f>
        <v/>
      </c>
      <c r="AJ29" s="45" t="str">
        <f>IF($B29="","",IF(ISERROR(VLOOKUP($A29,'50WD'!$B$11:$B$34,1,FALSE))=TRUE,"","○"))</f>
        <v/>
      </c>
      <c r="AK29" s="46" t="str">
        <f>IF($B29="","",IF(ISERROR(VLOOKUP($A29,'55WS'!$B$11:$B$26,1,FALSE))=TRUE,"","○"))</f>
        <v/>
      </c>
      <c r="AL29" s="45" t="str">
        <f>IF($B29="","",IF(ISERROR(VLOOKUP($A29,'55WD'!$B$11:$B$34,1,FALSE))=TRUE,"","○"))</f>
        <v/>
      </c>
      <c r="AM29" s="46" t="str">
        <f>IF($B29="","",IF(ISERROR(VLOOKUP($A29,'60WS'!$B$11:$B$26,1,FALSE))=TRUE,"","○"))</f>
        <v/>
      </c>
      <c r="AN29" s="45" t="str">
        <f>IF($B29="","",IF(ISERROR(VLOOKUP($A29,'60WD'!$B$11:$B$34,1,FALSE))=TRUE,"","○"))</f>
        <v/>
      </c>
      <c r="AO29" s="46" t="str">
        <f>IF($B29="","",IF(ISERROR(VLOOKUP($A29,'65WS'!$B$11:$B$26,1,FALSE))=TRUE,"","○"))</f>
        <v/>
      </c>
      <c r="AP29" s="47" t="str">
        <f>IF($B29="","",IF(ISERROR(VLOOKUP($A29,'65WD'!$B$11:$B$34,1,FALSE))=TRUE,"","○"))</f>
        <v/>
      </c>
    </row>
    <row r="30" spans="1:42" ht="15" customHeight="1" x14ac:dyDescent="0.2">
      <c r="A30" s="41">
        <v>25</v>
      </c>
      <c r="B30" s="42" t="str">
        <f>IF($A30="","",IF(VLOOKUP($A30,選手名簿!$A$9:$Q$58,2)="","",VLOOKUP($A30,選手名簿!$A$9:$Q$58,2)))</f>
        <v/>
      </c>
      <c r="C30" s="43" t="str">
        <f>IF($A30="","",IF(VLOOKUP($A30,選手名簿!$A$9:$Q$58,3)="","",VLOOKUP($A30,選手名簿!$A$9:$Q$58,3)))</f>
        <v/>
      </c>
      <c r="D30" s="125" t="str">
        <f>IF($A30="","",IF(VLOOKUP($A30,選手名簿!$A$9:$Q$58,4)="","",VLOOKUP($A30,選手名簿!$A$9:$Q$58,4)))</f>
        <v/>
      </c>
      <c r="E30" s="126" t="str">
        <f>IF($A30="","",IF(VLOOKUP($A30,選手名簿!$A$9:$Q$58,5)="","",VLOOKUP($A30,選手名簿!$A$9:$Q$58,5)))</f>
        <v/>
      </c>
      <c r="F30" s="73"/>
      <c r="G30" s="12"/>
      <c r="H30" s="13"/>
      <c r="I30" s="13"/>
      <c r="J30" s="35" t="str">
        <f>IF($B30="","",IF(ISERROR(VLOOKUP($A30,MT!$B$14:$B$20,1,FALSE))=TRUE,"","○"))</f>
        <v/>
      </c>
      <c r="K30" s="36" t="str">
        <f>IF($B30="","",IF(ISERROR(VLOOKUP($A30,WT!$B$14:$B$20,1,FALSE))=TRUE,"","○"))</f>
        <v/>
      </c>
      <c r="L30" s="85" t="str">
        <f>IF($B30="","",IF(ISERROR(VLOOKUP($A30,OBT!$B$14:$B$22,1,FALSE)=TRUE),"","○"))</f>
        <v/>
      </c>
      <c r="M30" s="83" t="str">
        <f>IF($B30="","",IF(ISERROR(VLOOKUP($A30,OGT!$B$14:$B$22,1,FALSE)=TRUE),"","○"))</f>
        <v/>
      </c>
      <c r="N30" s="85" t="str">
        <f>IF($B30="","",IF(ISERROR(VLOOKUP($A30,HBT!$B$14:$B$22,1,FALSE)=TRUE),"","○"))</f>
        <v/>
      </c>
      <c r="O30" s="58" t="str">
        <f>IF($B30="","",IF(ISERROR(VLOOKUP($A30,MS!$B$11:$B$26,1,FALSE))=TRUE,"","○"))</f>
        <v/>
      </c>
      <c r="P30" s="45" t="str">
        <f>IF($B30="","",IF(ISERROR(VLOOKUP($A30,MD!$B$11:$B$34,1,FALSE))=TRUE,"","○"))</f>
        <v/>
      </c>
      <c r="Q30" s="44" t="str">
        <f>IF($B30="","",IF(ISERROR(VLOOKUP($A30,'30MS'!$B$11:$B$26,1,FALSE))=TRUE,"","○"))</f>
        <v/>
      </c>
      <c r="R30" s="45" t="str">
        <f>IF($B30="","",IF(ISERROR(VLOOKUP($A30,'30MD'!$B$11:$B$34,1,FALSE))=TRUE,"","○"))</f>
        <v/>
      </c>
      <c r="S30" s="44" t="str">
        <f>IF($B30="","",IF(ISERROR(VLOOKUP($A30,'40MS'!$B$11:$B$26,1,FALSE))=TRUE,"","○"))</f>
        <v/>
      </c>
      <c r="T30" s="45" t="str">
        <f>IF($B30="","",IF(ISERROR(VLOOKUP($A30,'40MD'!$B$11:$B$34,1,FALSE))=TRUE,"","○"))</f>
        <v/>
      </c>
      <c r="U30" s="44" t="str">
        <f>IF($B30="","",IF(ISERROR(VLOOKUP($A30,'50MS'!$B$11:$B$26,1,FALSE))=TRUE,"","○"))</f>
        <v/>
      </c>
      <c r="V30" s="45" t="str">
        <f>IF($B30="","",IF(ISERROR(VLOOKUP($A30,'50MD'!$B$11:$B$34,1,FALSE))=TRUE,"","○"))</f>
        <v/>
      </c>
      <c r="W30" s="44" t="str">
        <f>IF($B30="","",IF(ISERROR(VLOOKUP($A30,'60MS'!$B$11:$B$26,1,FALSE))=TRUE,"","○"))</f>
        <v/>
      </c>
      <c r="X30" s="45" t="str">
        <f>IF($B30="","",IF(ISERROR(VLOOKUP($A30,'60MD'!$B$11:$B$34,1,FALSE))=TRUE,"","○"))</f>
        <v/>
      </c>
      <c r="Y30" s="46" t="str">
        <f>IF($B30="","",IF(ISERROR(VLOOKUP($A30,'65MS'!$B$11:$B$26,1,FALSE))=TRUE,"","○"))</f>
        <v/>
      </c>
      <c r="Z30" s="45" t="str">
        <f>IF($B30="","",IF(ISERROR(VLOOKUP($A30,'65MD'!$B$11:$B$34,1,FALSE))=TRUE,"","○"))</f>
        <v/>
      </c>
      <c r="AA30" s="44" t="str">
        <f>IF($B30="","",IF(ISERROR(VLOOKUP($A30,'70MS'!$B$11:$B$26,1,FALSE))=TRUE,"","○"))</f>
        <v/>
      </c>
      <c r="AB30" s="45" t="str">
        <f>IF($B30="","",IF(ISERROR(VLOOKUP($A30,'70MD'!$B$11:$B$34,1,FALSE))=TRUE,"","○"))</f>
        <v/>
      </c>
      <c r="AC30" s="44" t="str">
        <f>IF($B30="","",IF(ISERROR(VLOOKUP($A30,WS!$B$11:$B$26,1,FALSE))=TRUE,"","○"))</f>
        <v/>
      </c>
      <c r="AD30" s="45" t="str">
        <f>IF($B30="","",IF(ISERROR(VLOOKUP($A30,WD!$B$11:$B$34,1,FALSE))=TRUE,"","○"))</f>
        <v/>
      </c>
      <c r="AE30" s="44" t="str">
        <f>IF($B30="","",IF(ISERROR(VLOOKUP($A30,'30WS'!$B$11:$B$26,1,FALSE))=TRUE,"","○"))</f>
        <v/>
      </c>
      <c r="AF30" s="45" t="str">
        <f>IF($B30="","",IF(ISERROR(VLOOKUP($A30,'30WD'!$B$11:$B$34,1,FALSE))=TRUE,"","○"))</f>
        <v/>
      </c>
      <c r="AG30" s="46" t="str">
        <f>IF($B30="","",IF(ISERROR(VLOOKUP($A30,'40WS'!$B$11:$B$26,1,FALSE))=TRUE,"","○"))</f>
        <v/>
      </c>
      <c r="AH30" s="45" t="str">
        <f>IF($B30="","",IF(ISERROR(VLOOKUP($A30,'40WD'!$B$11:$B$34,1,FALSE))=TRUE,"","○"))</f>
        <v/>
      </c>
      <c r="AI30" s="44" t="str">
        <f>IF($B30="","",IF(ISERROR(VLOOKUP($A30,'50WS'!$B$11:$B$26,1,FALSE))=TRUE,"","○"))</f>
        <v/>
      </c>
      <c r="AJ30" s="45" t="str">
        <f>IF($B30="","",IF(ISERROR(VLOOKUP($A30,'50WD'!$B$11:$B$34,1,FALSE))=TRUE,"","○"))</f>
        <v/>
      </c>
      <c r="AK30" s="46" t="str">
        <f>IF($B30="","",IF(ISERROR(VLOOKUP($A30,'55WS'!$B$11:$B$26,1,FALSE))=TRUE,"","○"))</f>
        <v/>
      </c>
      <c r="AL30" s="45" t="str">
        <f>IF($B30="","",IF(ISERROR(VLOOKUP($A30,'55WD'!$B$11:$B$34,1,FALSE))=TRUE,"","○"))</f>
        <v/>
      </c>
      <c r="AM30" s="46" t="str">
        <f>IF($B30="","",IF(ISERROR(VLOOKUP($A30,'60WS'!$B$11:$B$26,1,FALSE))=TRUE,"","○"))</f>
        <v/>
      </c>
      <c r="AN30" s="45" t="str">
        <f>IF($B30="","",IF(ISERROR(VLOOKUP($A30,'60WD'!$B$11:$B$34,1,FALSE))=TRUE,"","○"))</f>
        <v/>
      </c>
      <c r="AO30" s="46" t="str">
        <f>IF($B30="","",IF(ISERROR(VLOOKUP($A30,'65WS'!$B$11:$B$26,1,FALSE))=TRUE,"","○"))</f>
        <v/>
      </c>
      <c r="AP30" s="47" t="str">
        <f>IF($B30="","",IF(ISERROR(VLOOKUP($A30,'65WD'!$B$11:$B$34,1,FALSE))=TRUE,"","○"))</f>
        <v/>
      </c>
    </row>
    <row r="31" spans="1:42" ht="15" customHeight="1" x14ac:dyDescent="0.2">
      <c r="A31" s="41">
        <v>26</v>
      </c>
      <c r="B31" s="42" t="str">
        <f>IF($A31="","",IF(VLOOKUP($A31,選手名簿!$A$9:$Q$58,2)="","",VLOOKUP($A31,選手名簿!$A$9:$Q$58,2)))</f>
        <v/>
      </c>
      <c r="C31" s="43" t="str">
        <f>IF($A31="","",IF(VLOOKUP($A31,選手名簿!$A$9:$Q$58,3)="","",VLOOKUP($A31,選手名簿!$A$9:$Q$58,3)))</f>
        <v/>
      </c>
      <c r="D31" s="125" t="str">
        <f>IF($A31="","",IF(VLOOKUP($A31,選手名簿!$A$9:$Q$58,4)="","",VLOOKUP($A31,選手名簿!$A$9:$Q$58,4)))</f>
        <v/>
      </c>
      <c r="E31" s="126" t="str">
        <f>IF($A31="","",IF(VLOOKUP($A31,選手名簿!$A$9:$Q$58,5)="","",VLOOKUP($A31,選手名簿!$A$9:$Q$58,5)))</f>
        <v/>
      </c>
      <c r="F31" s="74"/>
      <c r="G31" s="14"/>
      <c r="H31" s="15"/>
      <c r="I31" s="15"/>
      <c r="J31" s="35" t="str">
        <f>IF($B31="","",IF(ISERROR(VLOOKUP($A31,MT!$B$14:$B$20,1,FALSE))=TRUE,"","○"))</f>
        <v/>
      </c>
      <c r="K31" s="36" t="str">
        <f>IF($B31="","",IF(ISERROR(VLOOKUP($A31,WT!$B$14:$B$20,1,FALSE))=TRUE,"","○"))</f>
        <v/>
      </c>
      <c r="L31" s="85" t="str">
        <f>IF($B31="","",IF(ISERROR(VLOOKUP($A31,OBT!$B$14:$B$22,1,FALSE)=TRUE),"","○"))</f>
        <v/>
      </c>
      <c r="M31" s="83" t="str">
        <f>IF($B31="","",IF(ISERROR(VLOOKUP($A31,OGT!$B$14:$B$22,1,FALSE)=TRUE),"","○"))</f>
        <v/>
      </c>
      <c r="N31" s="85" t="str">
        <f>IF($B31="","",IF(ISERROR(VLOOKUP($A31,HBT!$B$14:$B$22,1,FALSE)=TRUE),"","○"))</f>
        <v/>
      </c>
      <c r="O31" s="58" t="str">
        <f>IF($B31="","",IF(ISERROR(VLOOKUP($A31,MS!$B$11:$B$26,1,FALSE))=TRUE,"","○"))</f>
        <v/>
      </c>
      <c r="P31" s="45" t="str">
        <f>IF($B31="","",IF(ISERROR(VLOOKUP($A31,MD!$B$11:$B$34,1,FALSE))=TRUE,"","○"))</f>
        <v/>
      </c>
      <c r="Q31" s="49" t="str">
        <f>IF($B31="","",IF(ISERROR(VLOOKUP($A31,'30MS'!$B$11:$B$26,1,FALSE))=TRUE,"","○"))</f>
        <v/>
      </c>
      <c r="R31" s="50" t="str">
        <f>IF($B31="","",IF(ISERROR(VLOOKUP($A31,'30MD'!$B$11:$B$34,1,FALSE))=TRUE,"","○"))</f>
        <v/>
      </c>
      <c r="S31" s="49" t="str">
        <f>IF($B31="","",IF(ISERROR(VLOOKUP($A31,'40MS'!$B$11:$B$26,1,FALSE))=TRUE,"","○"))</f>
        <v/>
      </c>
      <c r="T31" s="50" t="str">
        <f>IF($B31="","",IF(ISERROR(VLOOKUP($A31,'40MD'!$B$11:$B$34,1,FALSE))=TRUE,"","○"))</f>
        <v/>
      </c>
      <c r="U31" s="49" t="str">
        <f>IF($B31="","",IF(ISERROR(VLOOKUP($A31,'50MS'!$B$11:$B$26,1,FALSE))=TRUE,"","○"))</f>
        <v/>
      </c>
      <c r="V31" s="50" t="str">
        <f>IF($B31="","",IF(ISERROR(VLOOKUP($A31,'50MD'!$B$11:$B$34,1,FALSE))=TRUE,"","○"))</f>
        <v/>
      </c>
      <c r="W31" s="49" t="str">
        <f>IF($B31="","",IF(ISERROR(VLOOKUP($A31,'60MS'!$B$11:$B$26,1,FALSE))=TRUE,"","○"))</f>
        <v/>
      </c>
      <c r="X31" s="50" t="str">
        <f>IF($B31="","",IF(ISERROR(VLOOKUP($A31,'60MD'!$B$11:$B$34,1,FALSE))=TRUE,"","○"))</f>
        <v/>
      </c>
      <c r="Y31" s="51" t="str">
        <f>IF($B31="","",IF(ISERROR(VLOOKUP($A31,'65MS'!$B$11:$B$26,1,FALSE))=TRUE,"","○"))</f>
        <v/>
      </c>
      <c r="Z31" s="50" t="str">
        <f>IF($B31="","",IF(ISERROR(VLOOKUP($A31,'65MD'!$B$11:$B$34,1,FALSE))=TRUE,"","○"))</f>
        <v/>
      </c>
      <c r="AA31" s="49" t="str">
        <f>IF($B31="","",IF(ISERROR(VLOOKUP($A31,'70MS'!$B$11:$B$26,1,FALSE))=TRUE,"","○"))</f>
        <v/>
      </c>
      <c r="AB31" s="50" t="str">
        <f>IF($B31="","",IF(ISERROR(VLOOKUP($A31,'70MD'!$B$11:$B$34,1,FALSE))=TRUE,"","○"))</f>
        <v/>
      </c>
      <c r="AC31" s="49" t="str">
        <f>IF($B31="","",IF(ISERROR(VLOOKUP($A31,WS!$B$11:$B$26,1,FALSE))=TRUE,"","○"))</f>
        <v/>
      </c>
      <c r="AD31" s="50" t="str">
        <f>IF($B31="","",IF(ISERROR(VLOOKUP($A31,WD!$B$11:$B$34,1,FALSE))=TRUE,"","○"))</f>
        <v/>
      </c>
      <c r="AE31" s="49" t="str">
        <f>IF($B31="","",IF(ISERROR(VLOOKUP($A31,'30WS'!$B$11:$B$26,1,FALSE))=TRUE,"","○"))</f>
        <v/>
      </c>
      <c r="AF31" s="50" t="str">
        <f>IF($B31="","",IF(ISERROR(VLOOKUP($A31,'30WD'!$B$11:$B$34,1,FALSE))=TRUE,"","○"))</f>
        <v/>
      </c>
      <c r="AG31" s="51" t="str">
        <f>IF($B31="","",IF(ISERROR(VLOOKUP($A31,'40WS'!$B$11:$B$26,1,FALSE))=TRUE,"","○"))</f>
        <v/>
      </c>
      <c r="AH31" s="50" t="str">
        <f>IF($B31="","",IF(ISERROR(VLOOKUP($A31,'40WD'!$B$11:$B$34,1,FALSE))=TRUE,"","○"))</f>
        <v/>
      </c>
      <c r="AI31" s="49" t="str">
        <f>IF($B31="","",IF(ISERROR(VLOOKUP($A31,'50WS'!$B$11:$B$26,1,FALSE))=TRUE,"","○"))</f>
        <v/>
      </c>
      <c r="AJ31" s="50" t="str">
        <f>IF($B31="","",IF(ISERROR(VLOOKUP($A31,'50WD'!$B$11:$B$34,1,FALSE))=TRUE,"","○"))</f>
        <v/>
      </c>
      <c r="AK31" s="51" t="str">
        <f>IF($B31="","",IF(ISERROR(VLOOKUP($A31,'55WS'!$B$11:$B$26,1,FALSE))=TRUE,"","○"))</f>
        <v/>
      </c>
      <c r="AL31" s="50" t="str">
        <f>IF($B31="","",IF(ISERROR(VLOOKUP($A31,'55WD'!$B$11:$B$34,1,FALSE))=TRUE,"","○"))</f>
        <v/>
      </c>
      <c r="AM31" s="46" t="str">
        <f>IF($B31="","",IF(ISERROR(VLOOKUP($A31,'60WS'!$B$11:$B$26,1,FALSE))=TRUE,"","○"))</f>
        <v/>
      </c>
      <c r="AN31" s="45" t="str">
        <f>IF($B31="","",IF(ISERROR(VLOOKUP($A31,'60WD'!$B$11:$B$34,1,FALSE))=TRUE,"","○"))</f>
        <v/>
      </c>
      <c r="AO31" s="46" t="str">
        <f>IF($B31="","",IF(ISERROR(VLOOKUP($A31,'65WS'!$B$11:$B$26,1,FALSE))=TRUE,"","○"))</f>
        <v/>
      </c>
      <c r="AP31" s="47" t="str">
        <f>IF($B31="","",IF(ISERROR(VLOOKUP($A31,'65WD'!$B$11:$B$34,1,FALSE))=TRUE,"","○"))</f>
        <v/>
      </c>
    </row>
    <row r="32" spans="1:42" ht="15" customHeight="1" x14ac:dyDescent="0.2">
      <c r="A32" s="41">
        <v>27</v>
      </c>
      <c r="B32" s="42" t="str">
        <f>IF($A32="","",IF(VLOOKUP($A32,選手名簿!$A$9:$Q$58,2)="","",VLOOKUP($A32,選手名簿!$A$9:$Q$58,2)))</f>
        <v/>
      </c>
      <c r="C32" s="43" t="str">
        <f>IF($A32="","",IF(VLOOKUP($A32,選手名簿!$A$9:$Q$58,3)="","",VLOOKUP($A32,選手名簿!$A$9:$Q$58,3)))</f>
        <v/>
      </c>
      <c r="D32" s="125" t="str">
        <f>IF($A32="","",IF(VLOOKUP($A32,選手名簿!$A$9:$Q$58,4)="","",VLOOKUP($A32,選手名簿!$A$9:$Q$58,4)))</f>
        <v/>
      </c>
      <c r="E32" s="126" t="str">
        <f>IF($A32="","",IF(VLOOKUP($A32,選手名簿!$A$9:$Q$58,5)="","",VLOOKUP($A32,選手名簿!$A$9:$Q$58,5)))</f>
        <v/>
      </c>
      <c r="F32" s="73"/>
      <c r="G32" s="12"/>
      <c r="H32" s="13"/>
      <c r="I32" s="13"/>
      <c r="J32" s="35" t="str">
        <f>IF($B32="","",IF(ISERROR(VLOOKUP($A32,MT!$B$14:$B$20,1,FALSE))=TRUE,"","○"))</f>
        <v/>
      </c>
      <c r="K32" s="36" t="str">
        <f>IF($B32="","",IF(ISERROR(VLOOKUP($A32,WT!$B$14:$B$20,1,FALSE))=TRUE,"","○"))</f>
        <v/>
      </c>
      <c r="L32" s="85" t="str">
        <f>IF($B32="","",IF(ISERROR(VLOOKUP($A32,OBT!$B$14:$B$22,1,FALSE)=TRUE),"","○"))</f>
        <v/>
      </c>
      <c r="M32" s="83" t="str">
        <f>IF($B32="","",IF(ISERROR(VLOOKUP($A32,OGT!$B$14:$B$22,1,FALSE)=TRUE),"","○"))</f>
        <v/>
      </c>
      <c r="N32" s="85" t="str">
        <f>IF($B32="","",IF(ISERROR(VLOOKUP($A32,HBT!$B$14:$B$22,1,FALSE)=TRUE),"","○"))</f>
        <v/>
      </c>
      <c r="O32" s="58" t="str">
        <f>IF($B32="","",IF(ISERROR(VLOOKUP($A32,MS!$B$11:$B$26,1,FALSE))=TRUE,"","○"))</f>
        <v/>
      </c>
      <c r="P32" s="45" t="str">
        <f>IF($B32="","",IF(ISERROR(VLOOKUP($A32,MD!$B$11:$B$34,1,FALSE))=TRUE,"","○"))</f>
        <v/>
      </c>
      <c r="Q32" s="44" t="str">
        <f>IF($B32="","",IF(ISERROR(VLOOKUP($A32,'30MS'!$B$11:$B$26,1,FALSE))=TRUE,"","○"))</f>
        <v/>
      </c>
      <c r="R32" s="45" t="str">
        <f>IF($B32="","",IF(ISERROR(VLOOKUP($A32,'30MD'!$B$11:$B$34,1,FALSE))=TRUE,"","○"))</f>
        <v/>
      </c>
      <c r="S32" s="44" t="str">
        <f>IF($B32="","",IF(ISERROR(VLOOKUP($A32,'40MS'!$B$11:$B$26,1,FALSE))=TRUE,"","○"))</f>
        <v/>
      </c>
      <c r="T32" s="45" t="str">
        <f>IF($B32="","",IF(ISERROR(VLOOKUP($A32,'40MD'!$B$11:$B$34,1,FALSE))=TRUE,"","○"))</f>
        <v/>
      </c>
      <c r="U32" s="44" t="str">
        <f>IF($B32="","",IF(ISERROR(VLOOKUP($A32,'50MS'!$B$11:$B$26,1,FALSE))=TRUE,"","○"))</f>
        <v/>
      </c>
      <c r="V32" s="45" t="str">
        <f>IF($B32="","",IF(ISERROR(VLOOKUP($A32,'50MD'!$B$11:$B$34,1,FALSE))=TRUE,"","○"))</f>
        <v/>
      </c>
      <c r="W32" s="44" t="str">
        <f>IF($B32="","",IF(ISERROR(VLOOKUP($A32,'60MS'!$B$11:$B$26,1,FALSE))=TRUE,"","○"))</f>
        <v/>
      </c>
      <c r="X32" s="45" t="str">
        <f>IF($B32="","",IF(ISERROR(VLOOKUP($A32,'60MD'!$B$11:$B$34,1,FALSE))=TRUE,"","○"))</f>
        <v/>
      </c>
      <c r="Y32" s="46" t="str">
        <f>IF($B32="","",IF(ISERROR(VLOOKUP($A32,'65MS'!$B$11:$B$26,1,FALSE))=TRUE,"","○"))</f>
        <v/>
      </c>
      <c r="Z32" s="45" t="str">
        <f>IF($B32="","",IF(ISERROR(VLOOKUP($A32,'65MD'!$B$11:$B$34,1,FALSE))=TRUE,"","○"))</f>
        <v/>
      </c>
      <c r="AA32" s="44" t="str">
        <f>IF($B32="","",IF(ISERROR(VLOOKUP($A32,'70MS'!$B$11:$B$26,1,FALSE))=TRUE,"","○"))</f>
        <v/>
      </c>
      <c r="AB32" s="45" t="str">
        <f>IF($B32="","",IF(ISERROR(VLOOKUP($A32,'70MD'!$B$11:$B$34,1,FALSE))=TRUE,"","○"))</f>
        <v/>
      </c>
      <c r="AC32" s="44" t="str">
        <f>IF($B32="","",IF(ISERROR(VLOOKUP($A32,WS!$B$11:$B$26,1,FALSE))=TRUE,"","○"))</f>
        <v/>
      </c>
      <c r="AD32" s="45" t="str">
        <f>IF($B32="","",IF(ISERROR(VLOOKUP($A32,WD!$B$11:$B$34,1,FALSE))=TRUE,"","○"))</f>
        <v/>
      </c>
      <c r="AE32" s="44" t="str">
        <f>IF($B32="","",IF(ISERROR(VLOOKUP($A32,'30WS'!$B$11:$B$26,1,FALSE))=TRUE,"","○"))</f>
        <v/>
      </c>
      <c r="AF32" s="45" t="str">
        <f>IF($B32="","",IF(ISERROR(VLOOKUP($A32,'30WD'!$B$11:$B$34,1,FALSE))=TRUE,"","○"))</f>
        <v/>
      </c>
      <c r="AG32" s="46" t="str">
        <f>IF($B32="","",IF(ISERROR(VLOOKUP($A32,'40WS'!$B$11:$B$26,1,FALSE))=TRUE,"","○"))</f>
        <v/>
      </c>
      <c r="AH32" s="45" t="str">
        <f>IF($B32="","",IF(ISERROR(VLOOKUP($A32,'40WD'!$B$11:$B$34,1,FALSE))=TRUE,"","○"))</f>
        <v/>
      </c>
      <c r="AI32" s="44" t="str">
        <f>IF($B32="","",IF(ISERROR(VLOOKUP($A32,'50WS'!$B$11:$B$26,1,FALSE))=TRUE,"","○"))</f>
        <v/>
      </c>
      <c r="AJ32" s="45" t="str">
        <f>IF($B32="","",IF(ISERROR(VLOOKUP($A32,'50WD'!$B$11:$B$34,1,FALSE))=TRUE,"","○"))</f>
        <v/>
      </c>
      <c r="AK32" s="46" t="str">
        <f>IF($B32="","",IF(ISERROR(VLOOKUP($A32,'55WS'!$B$11:$B$26,1,FALSE))=TRUE,"","○"))</f>
        <v/>
      </c>
      <c r="AL32" s="45" t="str">
        <f>IF($B32="","",IF(ISERROR(VLOOKUP($A32,'55WD'!$B$11:$B$34,1,FALSE))=TRUE,"","○"))</f>
        <v/>
      </c>
      <c r="AM32" s="46" t="str">
        <f>IF($B32="","",IF(ISERROR(VLOOKUP($A32,'60WS'!$B$11:$B$26,1,FALSE))=TRUE,"","○"))</f>
        <v/>
      </c>
      <c r="AN32" s="45" t="str">
        <f>IF($B32="","",IF(ISERROR(VLOOKUP($A32,'60WD'!$B$11:$B$34,1,FALSE))=TRUE,"","○"))</f>
        <v/>
      </c>
      <c r="AO32" s="46" t="str">
        <f>IF($B32="","",IF(ISERROR(VLOOKUP($A32,'65WS'!$B$11:$B$26,1,FALSE))=TRUE,"","○"))</f>
        <v/>
      </c>
      <c r="AP32" s="47" t="str">
        <f>IF($B32="","",IF(ISERROR(VLOOKUP($A32,'65WD'!$B$11:$B$34,1,FALSE))=TRUE,"","○"))</f>
        <v/>
      </c>
    </row>
    <row r="33" spans="1:42" ht="15" customHeight="1" x14ac:dyDescent="0.2">
      <c r="A33" s="41">
        <v>28</v>
      </c>
      <c r="B33" s="42" t="str">
        <f>IF($A33="","",IF(VLOOKUP($A33,選手名簿!$A$9:$Q$58,2)="","",VLOOKUP($A33,選手名簿!$A$9:$Q$58,2)))</f>
        <v/>
      </c>
      <c r="C33" s="43" t="str">
        <f>IF($A33="","",IF(VLOOKUP($A33,選手名簿!$A$9:$Q$58,3)="","",VLOOKUP($A33,選手名簿!$A$9:$Q$58,3)))</f>
        <v/>
      </c>
      <c r="D33" s="125" t="str">
        <f>IF($A33="","",IF(VLOOKUP($A33,選手名簿!$A$9:$Q$58,4)="","",VLOOKUP($A33,選手名簿!$A$9:$Q$58,4)))</f>
        <v/>
      </c>
      <c r="E33" s="126" t="str">
        <f>IF($A33="","",IF(VLOOKUP($A33,選手名簿!$A$9:$Q$58,5)="","",VLOOKUP($A33,選手名簿!$A$9:$Q$58,5)))</f>
        <v/>
      </c>
      <c r="F33" s="73"/>
      <c r="G33" s="12"/>
      <c r="H33" s="13"/>
      <c r="I33" s="13"/>
      <c r="J33" s="35" t="str">
        <f>IF($B33="","",IF(ISERROR(VLOOKUP($A33,MT!$B$14:$B$20,1,FALSE))=TRUE,"","○"))</f>
        <v/>
      </c>
      <c r="K33" s="36" t="str">
        <f>IF($B33="","",IF(ISERROR(VLOOKUP($A33,WT!$B$14:$B$20,1,FALSE))=TRUE,"","○"))</f>
        <v/>
      </c>
      <c r="L33" s="85" t="str">
        <f>IF($B33="","",IF(ISERROR(VLOOKUP($A33,OBT!$B$14:$B$22,1,FALSE)=TRUE),"","○"))</f>
        <v/>
      </c>
      <c r="M33" s="83" t="str">
        <f>IF($B33="","",IF(ISERROR(VLOOKUP($A33,OGT!$B$14:$B$22,1,FALSE)=TRUE),"","○"))</f>
        <v/>
      </c>
      <c r="N33" s="85" t="str">
        <f>IF($B33="","",IF(ISERROR(VLOOKUP($A33,HBT!$B$14:$B$22,1,FALSE)=TRUE),"","○"))</f>
        <v/>
      </c>
      <c r="O33" s="58" t="str">
        <f>IF($B33="","",IF(ISERROR(VLOOKUP($A33,MS!$B$11:$B$26,1,FALSE))=TRUE,"","○"))</f>
        <v/>
      </c>
      <c r="P33" s="45" t="str">
        <f>IF($B33="","",IF(ISERROR(VLOOKUP($A33,MD!$B$11:$B$34,1,FALSE))=TRUE,"","○"))</f>
        <v/>
      </c>
      <c r="Q33" s="44" t="str">
        <f>IF($B33="","",IF(ISERROR(VLOOKUP($A33,'30MS'!$B$11:$B$26,1,FALSE))=TRUE,"","○"))</f>
        <v/>
      </c>
      <c r="R33" s="45" t="str">
        <f>IF($B33="","",IF(ISERROR(VLOOKUP($A33,'30MD'!$B$11:$B$34,1,FALSE))=TRUE,"","○"))</f>
        <v/>
      </c>
      <c r="S33" s="44" t="str">
        <f>IF($B33="","",IF(ISERROR(VLOOKUP($A33,'40MS'!$B$11:$B$26,1,FALSE))=TRUE,"","○"))</f>
        <v/>
      </c>
      <c r="T33" s="45" t="str">
        <f>IF($B33="","",IF(ISERROR(VLOOKUP($A33,'40MD'!$B$11:$B$34,1,FALSE))=TRUE,"","○"))</f>
        <v/>
      </c>
      <c r="U33" s="44" t="str">
        <f>IF($B33="","",IF(ISERROR(VLOOKUP($A33,'50MS'!$B$11:$B$26,1,FALSE))=TRUE,"","○"))</f>
        <v/>
      </c>
      <c r="V33" s="45" t="str">
        <f>IF($B33="","",IF(ISERROR(VLOOKUP($A33,'50MD'!$B$11:$B$34,1,FALSE))=TRUE,"","○"))</f>
        <v/>
      </c>
      <c r="W33" s="44" t="str">
        <f>IF($B33="","",IF(ISERROR(VLOOKUP($A33,'60MS'!$B$11:$B$26,1,FALSE))=TRUE,"","○"))</f>
        <v/>
      </c>
      <c r="X33" s="45" t="str">
        <f>IF($B33="","",IF(ISERROR(VLOOKUP($A33,'60MD'!$B$11:$B$34,1,FALSE))=TRUE,"","○"))</f>
        <v/>
      </c>
      <c r="Y33" s="46" t="str">
        <f>IF($B33="","",IF(ISERROR(VLOOKUP($A33,'65MS'!$B$11:$B$26,1,FALSE))=TRUE,"","○"))</f>
        <v/>
      </c>
      <c r="Z33" s="45" t="str">
        <f>IF($B33="","",IF(ISERROR(VLOOKUP($A33,'65MD'!$B$11:$B$34,1,FALSE))=TRUE,"","○"))</f>
        <v/>
      </c>
      <c r="AA33" s="44" t="str">
        <f>IF($B33="","",IF(ISERROR(VLOOKUP($A33,'70MS'!$B$11:$B$26,1,FALSE))=TRUE,"","○"))</f>
        <v/>
      </c>
      <c r="AB33" s="45" t="str">
        <f>IF($B33="","",IF(ISERROR(VLOOKUP($A33,'70MD'!$B$11:$B$34,1,FALSE))=TRUE,"","○"))</f>
        <v/>
      </c>
      <c r="AC33" s="44" t="str">
        <f>IF($B33="","",IF(ISERROR(VLOOKUP($A33,WS!$B$11:$B$26,1,FALSE))=TRUE,"","○"))</f>
        <v/>
      </c>
      <c r="AD33" s="45" t="str">
        <f>IF($B33="","",IF(ISERROR(VLOOKUP($A33,WD!$B$11:$B$34,1,FALSE))=TRUE,"","○"))</f>
        <v/>
      </c>
      <c r="AE33" s="44" t="str">
        <f>IF($B33="","",IF(ISERROR(VLOOKUP($A33,'30WS'!$B$11:$B$26,1,FALSE))=TRUE,"","○"))</f>
        <v/>
      </c>
      <c r="AF33" s="45" t="str">
        <f>IF($B33="","",IF(ISERROR(VLOOKUP($A33,'30WD'!$B$11:$B$34,1,FALSE))=TRUE,"","○"))</f>
        <v/>
      </c>
      <c r="AG33" s="46" t="str">
        <f>IF($B33="","",IF(ISERROR(VLOOKUP($A33,'40WS'!$B$11:$B$26,1,FALSE))=TRUE,"","○"))</f>
        <v/>
      </c>
      <c r="AH33" s="45" t="str">
        <f>IF($B33="","",IF(ISERROR(VLOOKUP($A33,'40WD'!$B$11:$B$34,1,FALSE))=TRUE,"","○"))</f>
        <v/>
      </c>
      <c r="AI33" s="44" t="str">
        <f>IF($B33="","",IF(ISERROR(VLOOKUP($A33,'50WS'!$B$11:$B$26,1,FALSE))=TRUE,"","○"))</f>
        <v/>
      </c>
      <c r="AJ33" s="45" t="str">
        <f>IF($B33="","",IF(ISERROR(VLOOKUP($A33,'50WD'!$B$11:$B$34,1,FALSE))=TRUE,"","○"))</f>
        <v/>
      </c>
      <c r="AK33" s="46" t="str">
        <f>IF($B33="","",IF(ISERROR(VLOOKUP($A33,'55WS'!$B$11:$B$26,1,FALSE))=TRUE,"","○"))</f>
        <v/>
      </c>
      <c r="AL33" s="45" t="str">
        <f>IF($B33="","",IF(ISERROR(VLOOKUP($A33,'55WD'!$B$11:$B$34,1,FALSE))=TRUE,"","○"))</f>
        <v/>
      </c>
      <c r="AM33" s="46" t="str">
        <f>IF($B33="","",IF(ISERROR(VLOOKUP($A33,'60WS'!$B$11:$B$26,1,FALSE))=TRUE,"","○"))</f>
        <v/>
      </c>
      <c r="AN33" s="45" t="str">
        <f>IF($B33="","",IF(ISERROR(VLOOKUP($A33,'60WD'!$B$11:$B$34,1,FALSE))=TRUE,"","○"))</f>
        <v/>
      </c>
      <c r="AO33" s="46" t="str">
        <f>IF($B33="","",IF(ISERROR(VLOOKUP($A33,'65WS'!$B$11:$B$26,1,FALSE))=TRUE,"","○"))</f>
        <v/>
      </c>
      <c r="AP33" s="47" t="str">
        <f>IF($B33="","",IF(ISERROR(VLOOKUP($A33,'65WD'!$B$11:$B$34,1,FALSE))=TRUE,"","○"))</f>
        <v/>
      </c>
    </row>
    <row r="34" spans="1:42" ht="15" customHeight="1" x14ac:dyDescent="0.2">
      <c r="A34" s="41">
        <v>29</v>
      </c>
      <c r="B34" s="42" t="str">
        <f>IF($A34="","",IF(VLOOKUP($A34,選手名簿!$A$9:$Q$58,2)="","",VLOOKUP($A34,選手名簿!$A$9:$Q$58,2)))</f>
        <v/>
      </c>
      <c r="C34" s="43" t="str">
        <f>IF($A34="","",IF(VLOOKUP($A34,選手名簿!$A$9:$Q$58,3)="","",VLOOKUP($A34,選手名簿!$A$9:$Q$58,3)))</f>
        <v/>
      </c>
      <c r="D34" s="125" t="str">
        <f>IF($A34="","",IF(VLOOKUP($A34,選手名簿!$A$9:$Q$58,4)="","",VLOOKUP($A34,選手名簿!$A$9:$Q$58,4)))</f>
        <v/>
      </c>
      <c r="E34" s="126" t="str">
        <f>IF($A34="","",IF(VLOOKUP($A34,選手名簿!$A$9:$Q$58,5)="","",VLOOKUP($A34,選手名簿!$A$9:$Q$58,5)))</f>
        <v/>
      </c>
      <c r="F34" s="73"/>
      <c r="G34" s="12"/>
      <c r="H34" s="13"/>
      <c r="I34" s="13"/>
      <c r="J34" s="35" t="str">
        <f>IF($B34="","",IF(ISERROR(VLOOKUP($A34,MT!$B$14:$B$20,1,FALSE))=TRUE,"","○"))</f>
        <v/>
      </c>
      <c r="K34" s="36" t="str">
        <f>IF($B34="","",IF(ISERROR(VLOOKUP($A34,WT!$B$14:$B$20,1,FALSE))=TRUE,"","○"))</f>
        <v/>
      </c>
      <c r="L34" s="85" t="str">
        <f>IF($B34="","",IF(ISERROR(VLOOKUP($A34,OBT!$B$14:$B$22,1,FALSE)=TRUE),"","○"))</f>
        <v/>
      </c>
      <c r="M34" s="83" t="str">
        <f>IF($B34="","",IF(ISERROR(VLOOKUP($A34,OGT!$B$14:$B$22,1,FALSE)=TRUE),"","○"))</f>
        <v/>
      </c>
      <c r="N34" s="85" t="str">
        <f>IF($B34="","",IF(ISERROR(VLOOKUP($A34,HBT!$B$14:$B$22,1,FALSE)=TRUE),"","○"))</f>
        <v/>
      </c>
      <c r="O34" s="58" t="str">
        <f>IF($B34="","",IF(ISERROR(VLOOKUP($A34,MS!$B$11:$B$26,1,FALSE))=TRUE,"","○"))</f>
        <v/>
      </c>
      <c r="P34" s="45" t="str">
        <f>IF($B34="","",IF(ISERROR(VLOOKUP($A34,MD!$B$11:$B$34,1,FALSE))=TRUE,"","○"))</f>
        <v/>
      </c>
      <c r="Q34" s="44" t="str">
        <f>IF($B34="","",IF(ISERROR(VLOOKUP($A34,'30MS'!$B$11:$B$26,1,FALSE))=TRUE,"","○"))</f>
        <v/>
      </c>
      <c r="R34" s="45" t="str">
        <f>IF($B34="","",IF(ISERROR(VLOOKUP($A34,'30MD'!$B$11:$B$34,1,FALSE))=TRUE,"","○"))</f>
        <v/>
      </c>
      <c r="S34" s="44" t="str">
        <f>IF($B34="","",IF(ISERROR(VLOOKUP($A34,'40MS'!$B$11:$B$26,1,FALSE))=TRUE,"","○"))</f>
        <v/>
      </c>
      <c r="T34" s="45" t="str">
        <f>IF($B34="","",IF(ISERROR(VLOOKUP($A34,'40MD'!$B$11:$B$34,1,FALSE))=TRUE,"","○"))</f>
        <v/>
      </c>
      <c r="U34" s="44" t="str">
        <f>IF($B34="","",IF(ISERROR(VLOOKUP($A34,'50MS'!$B$11:$B$26,1,FALSE))=TRUE,"","○"))</f>
        <v/>
      </c>
      <c r="V34" s="45" t="str">
        <f>IF($B34="","",IF(ISERROR(VLOOKUP($A34,'50MD'!$B$11:$B$34,1,FALSE))=TRUE,"","○"))</f>
        <v/>
      </c>
      <c r="W34" s="44" t="str">
        <f>IF($B34="","",IF(ISERROR(VLOOKUP($A34,'60MS'!$B$11:$B$26,1,FALSE))=TRUE,"","○"))</f>
        <v/>
      </c>
      <c r="X34" s="45" t="str">
        <f>IF($B34="","",IF(ISERROR(VLOOKUP($A34,'60MD'!$B$11:$B$34,1,FALSE))=TRUE,"","○"))</f>
        <v/>
      </c>
      <c r="Y34" s="46" t="str">
        <f>IF($B34="","",IF(ISERROR(VLOOKUP($A34,'65MS'!$B$11:$B$26,1,FALSE))=TRUE,"","○"))</f>
        <v/>
      </c>
      <c r="Z34" s="45" t="str">
        <f>IF($B34="","",IF(ISERROR(VLOOKUP($A34,'65MD'!$B$11:$B$34,1,FALSE))=TRUE,"","○"))</f>
        <v/>
      </c>
      <c r="AA34" s="44" t="str">
        <f>IF($B34="","",IF(ISERROR(VLOOKUP($A34,'70MS'!$B$11:$B$26,1,FALSE))=TRUE,"","○"))</f>
        <v/>
      </c>
      <c r="AB34" s="45" t="str">
        <f>IF($B34="","",IF(ISERROR(VLOOKUP($A34,'70MD'!$B$11:$B$34,1,FALSE))=TRUE,"","○"))</f>
        <v/>
      </c>
      <c r="AC34" s="44" t="str">
        <f>IF($B34="","",IF(ISERROR(VLOOKUP($A34,WS!$B$11:$B$26,1,FALSE))=TRUE,"","○"))</f>
        <v/>
      </c>
      <c r="AD34" s="45" t="str">
        <f>IF($B34="","",IF(ISERROR(VLOOKUP($A34,WD!$B$11:$B$34,1,FALSE))=TRUE,"","○"))</f>
        <v/>
      </c>
      <c r="AE34" s="44" t="str">
        <f>IF($B34="","",IF(ISERROR(VLOOKUP($A34,'30WS'!$B$11:$B$26,1,FALSE))=TRUE,"","○"))</f>
        <v/>
      </c>
      <c r="AF34" s="45" t="str">
        <f>IF($B34="","",IF(ISERROR(VLOOKUP($A34,'30WD'!$B$11:$B$34,1,FALSE))=TRUE,"","○"))</f>
        <v/>
      </c>
      <c r="AG34" s="46" t="str">
        <f>IF($B34="","",IF(ISERROR(VLOOKUP($A34,'40WS'!$B$11:$B$26,1,FALSE))=TRUE,"","○"))</f>
        <v/>
      </c>
      <c r="AH34" s="45" t="str">
        <f>IF($B34="","",IF(ISERROR(VLOOKUP($A34,'40WD'!$B$11:$B$34,1,FALSE))=TRUE,"","○"))</f>
        <v/>
      </c>
      <c r="AI34" s="44" t="str">
        <f>IF($B34="","",IF(ISERROR(VLOOKUP($A34,'50WS'!$B$11:$B$26,1,FALSE))=TRUE,"","○"))</f>
        <v/>
      </c>
      <c r="AJ34" s="45" t="str">
        <f>IF($B34="","",IF(ISERROR(VLOOKUP($A34,'50WD'!$B$11:$B$34,1,FALSE))=TRUE,"","○"))</f>
        <v/>
      </c>
      <c r="AK34" s="46" t="str">
        <f>IF($B34="","",IF(ISERROR(VLOOKUP($A34,'55WS'!$B$11:$B$26,1,FALSE))=TRUE,"","○"))</f>
        <v/>
      </c>
      <c r="AL34" s="45" t="str">
        <f>IF($B34="","",IF(ISERROR(VLOOKUP($A34,'55WD'!$B$11:$B$34,1,FALSE))=TRUE,"","○"))</f>
        <v/>
      </c>
      <c r="AM34" s="46" t="str">
        <f>IF($B34="","",IF(ISERROR(VLOOKUP($A34,'60WS'!$B$11:$B$26,1,FALSE))=TRUE,"","○"))</f>
        <v/>
      </c>
      <c r="AN34" s="45" t="str">
        <f>IF($B34="","",IF(ISERROR(VLOOKUP($A34,'60WD'!$B$11:$B$34,1,FALSE))=TRUE,"","○"))</f>
        <v/>
      </c>
      <c r="AO34" s="46" t="str">
        <f>IF($B34="","",IF(ISERROR(VLOOKUP($A34,'65WS'!$B$11:$B$26,1,FALSE))=TRUE,"","○"))</f>
        <v/>
      </c>
      <c r="AP34" s="47" t="str">
        <f>IF($B34="","",IF(ISERROR(VLOOKUP($A34,'65WD'!$B$11:$B$34,1,FALSE))=TRUE,"","○"))</f>
        <v/>
      </c>
    </row>
    <row r="35" spans="1:42" ht="15" customHeight="1" x14ac:dyDescent="0.2">
      <c r="A35" s="41">
        <v>30</v>
      </c>
      <c r="B35" s="42" t="str">
        <f>IF($A35="","",IF(VLOOKUP($A35,選手名簿!$A$9:$Q$58,2)="","",VLOOKUP($A35,選手名簿!$A$9:$Q$58,2)))</f>
        <v/>
      </c>
      <c r="C35" s="43" t="str">
        <f>IF($A35="","",IF(VLOOKUP($A35,選手名簿!$A$9:$Q$58,3)="","",VLOOKUP($A35,選手名簿!$A$9:$Q$58,3)))</f>
        <v/>
      </c>
      <c r="D35" s="125" t="str">
        <f>IF($A35="","",IF(VLOOKUP($A35,選手名簿!$A$9:$Q$58,4)="","",VLOOKUP($A35,選手名簿!$A$9:$Q$58,4)))</f>
        <v/>
      </c>
      <c r="E35" s="126" t="str">
        <f>IF($A35="","",IF(VLOOKUP($A35,選手名簿!$A$9:$Q$58,5)="","",VLOOKUP($A35,選手名簿!$A$9:$Q$58,5)))</f>
        <v/>
      </c>
      <c r="F35" s="73"/>
      <c r="G35" s="12"/>
      <c r="H35" s="13"/>
      <c r="I35" s="13"/>
      <c r="J35" s="35" t="str">
        <f>IF($B35="","",IF(ISERROR(VLOOKUP($A35,MT!$B$14:$B$20,1,FALSE))=TRUE,"","○"))</f>
        <v/>
      </c>
      <c r="K35" s="36" t="str">
        <f>IF($B35="","",IF(ISERROR(VLOOKUP($A35,WT!$B$14:$B$20,1,FALSE))=TRUE,"","○"))</f>
        <v/>
      </c>
      <c r="L35" s="85" t="str">
        <f>IF($B35="","",IF(ISERROR(VLOOKUP($A35,OBT!$B$14:$B$22,1,FALSE)=TRUE),"","○"))</f>
        <v/>
      </c>
      <c r="M35" s="83" t="str">
        <f>IF($B35="","",IF(ISERROR(VLOOKUP($A35,OGT!$B$14:$B$22,1,FALSE)=TRUE),"","○"))</f>
        <v/>
      </c>
      <c r="N35" s="85" t="str">
        <f>IF($B35="","",IF(ISERROR(VLOOKUP($A35,HBT!$B$14:$B$22,1,FALSE)=TRUE),"","○"))</f>
        <v/>
      </c>
      <c r="O35" s="58" t="str">
        <f>IF($B35="","",IF(ISERROR(VLOOKUP($A35,MS!$B$11:$B$26,1,FALSE))=TRUE,"","○"))</f>
        <v/>
      </c>
      <c r="P35" s="45" t="str">
        <f>IF($B35="","",IF(ISERROR(VLOOKUP($A35,MD!$B$11:$B$34,1,FALSE))=TRUE,"","○"))</f>
        <v/>
      </c>
      <c r="Q35" s="44" t="str">
        <f>IF($B35="","",IF(ISERROR(VLOOKUP($A35,'30MS'!$B$11:$B$26,1,FALSE))=TRUE,"","○"))</f>
        <v/>
      </c>
      <c r="R35" s="45" t="str">
        <f>IF($B35="","",IF(ISERROR(VLOOKUP($A35,'30MD'!$B$11:$B$34,1,FALSE))=TRUE,"","○"))</f>
        <v/>
      </c>
      <c r="S35" s="44" t="str">
        <f>IF($B35="","",IF(ISERROR(VLOOKUP($A35,'40MS'!$B$11:$B$26,1,FALSE))=TRUE,"","○"))</f>
        <v/>
      </c>
      <c r="T35" s="45" t="str">
        <f>IF($B35="","",IF(ISERROR(VLOOKUP($A35,'40MD'!$B$11:$B$34,1,FALSE))=TRUE,"","○"))</f>
        <v/>
      </c>
      <c r="U35" s="44" t="str">
        <f>IF($B35="","",IF(ISERROR(VLOOKUP($A35,'50MS'!$B$11:$B$26,1,FALSE))=TRUE,"","○"))</f>
        <v/>
      </c>
      <c r="V35" s="45" t="str">
        <f>IF($B35="","",IF(ISERROR(VLOOKUP($A35,'50MD'!$B$11:$B$34,1,FALSE))=TRUE,"","○"))</f>
        <v/>
      </c>
      <c r="W35" s="44" t="str">
        <f>IF($B35="","",IF(ISERROR(VLOOKUP($A35,'60MS'!$B$11:$B$26,1,FALSE))=TRUE,"","○"))</f>
        <v/>
      </c>
      <c r="X35" s="45" t="str">
        <f>IF($B35="","",IF(ISERROR(VLOOKUP($A35,'60MD'!$B$11:$B$34,1,FALSE))=TRUE,"","○"))</f>
        <v/>
      </c>
      <c r="Y35" s="46" t="str">
        <f>IF($B35="","",IF(ISERROR(VLOOKUP($A35,'65MS'!$B$11:$B$26,1,FALSE))=TRUE,"","○"))</f>
        <v/>
      </c>
      <c r="Z35" s="45" t="str">
        <f>IF($B35="","",IF(ISERROR(VLOOKUP($A35,'65MD'!$B$11:$B$34,1,FALSE))=TRUE,"","○"))</f>
        <v/>
      </c>
      <c r="AA35" s="44" t="str">
        <f>IF($B35="","",IF(ISERROR(VLOOKUP($A35,'70MS'!$B$11:$B$26,1,FALSE))=TRUE,"","○"))</f>
        <v/>
      </c>
      <c r="AB35" s="45" t="str">
        <f>IF($B35="","",IF(ISERROR(VLOOKUP($A35,'70MD'!$B$11:$B$34,1,FALSE))=TRUE,"","○"))</f>
        <v/>
      </c>
      <c r="AC35" s="44" t="str">
        <f>IF($B35="","",IF(ISERROR(VLOOKUP($A35,WS!$B$11:$B$26,1,FALSE))=TRUE,"","○"))</f>
        <v/>
      </c>
      <c r="AD35" s="45" t="str">
        <f>IF($B35="","",IF(ISERROR(VLOOKUP($A35,WD!$B$11:$B$34,1,FALSE))=TRUE,"","○"))</f>
        <v/>
      </c>
      <c r="AE35" s="44" t="str">
        <f>IF($B35="","",IF(ISERROR(VLOOKUP($A35,'30WS'!$B$11:$B$26,1,FALSE))=TRUE,"","○"))</f>
        <v/>
      </c>
      <c r="AF35" s="45" t="str">
        <f>IF($B35="","",IF(ISERROR(VLOOKUP($A35,'30WD'!$B$11:$B$34,1,FALSE))=TRUE,"","○"))</f>
        <v/>
      </c>
      <c r="AG35" s="46" t="str">
        <f>IF($B35="","",IF(ISERROR(VLOOKUP($A35,'40WS'!$B$11:$B$26,1,FALSE))=TRUE,"","○"))</f>
        <v/>
      </c>
      <c r="AH35" s="45" t="str">
        <f>IF($B35="","",IF(ISERROR(VLOOKUP($A35,'40WD'!$B$11:$B$34,1,FALSE))=TRUE,"","○"))</f>
        <v/>
      </c>
      <c r="AI35" s="44" t="str">
        <f>IF($B35="","",IF(ISERROR(VLOOKUP($A35,'50WS'!$B$11:$B$26,1,FALSE))=TRUE,"","○"))</f>
        <v/>
      </c>
      <c r="AJ35" s="45" t="str">
        <f>IF($B35="","",IF(ISERROR(VLOOKUP($A35,'50WD'!$B$11:$B$34,1,FALSE))=TRUE,"","○"))</f>
        <v/>
      </c>
      <c r="AK35" s="46" t="str">
        <f>IF($B35="","",IF(ISERROR(VLOOKUP($A35,'55WS'!$B$11:$B$26,1,FALSE))=TRUE,"","○"))</f>
        <v/>
      </c>
      <c r="AL35" s="45" t="str">
        <f>IF($B35="","",IF(ISERROR(VLOOKUP($A35,'55WD'!$B$11:$B$34,1,FALSE))=TRUE,"","○"))</f>
        <v/>
      </c>
      <c r="AM35" s="46" t="str">
        <f>IF($B35="","",IF(ISERROR(VLOOKUP($A35,'60WS'!$B$11:$B$26,1,FALSE))=TRUE,"","○"))</f>
        <v/>
      </c>
      <c r="AN35" s="45" t="str">
        <f>IF($B35="","",IF(ISERROR(VLOOKUP($A35,'60WD'!$B$11:$B$34,1,FALSE))=TRUE,"","○"))</f>
        <v/>
      </c>
      <c r="AO35" s="46" t="str">
        <f>IF($B35="","",IF(ISERROR(VLOOKUP($A35,'65WS'!$B$11:$B$26,1,FALSE))=TRUE,"","○"))</f>
        <v/>
      </c>
      <c r="AP35" s="47" t="str">
        <f>IF($B35="","",IF(ISERROR(VLOOKUP($A35,'65WD'!$B$11:$B$34,1,FALSE))=TRUE,"","○"))</f>
        <v/>
      </c>
    </row>
    <row r="36" spans="1:42" ht="15" customHeight="1" x14ac:dyDescent="0.2">
      <c r="A36" s="41">
        <v>31</v>
      </c>
      <c r="B36" s="42" t="str">
        <f>IF($A36="","",IF(VLOOKUP($A36,選手名簿!$A$9:$Q$58,2)="","",VLOOKUP($A36,選手名簿!$A$9:$Q$58,2)))</f>
        <v/>
      </c>
      <c r="C36" s="43" t="str">
        <f>IF($A36="","",IF(VLOOKUP($A36,選手名簿!$A$9:$Q$58,3)="","",VLOOKUP($A36,選手名簿!$A$9:$Q$58,3)))</f>
        <v/>
      </c>
      <c r="D36" s="125" t="str">
        <f>IF($A36="","",IF(VLOOKUP($A36,選手名簿!$A$9:$Q$58,4)="","",VLOOKUP($A36,選手名簿!$A$9:$Q$58,4)))</f>
        <v/>
      </c>
      <c r="E36" s="126" t="str">
        <f>IF($A36="","",IF(VLOOKUP($A36,選手名簿!$A$9:$Q$58,5)="","",VLOOKUP($A36,選手名簿!$A$9:$Q$58,5)))</f>
        <v/>
      </c>
      <c r="F36" s="75"/>
      <c r="G36" s="16"/>
      <c r="H36" s="17"/>
      <c r="I36" s="17"/>
      <c r="J36" s="35" t="str">
        <f>IF($B36="","",IF(ISERROR(VLOOKUP($A36,MT!$B$14:$B$20,1,FALSE))=TRUE,"","○"))</f>
        <v/>
      </c>
      <c r="K36" s="36" t="str">
        <f>IF($B36="","",IF(ISERROR(VLOOKUP($A36,WT!$B$14:$B$20,1,FALSE))=TRUE,"","○"))</f>
        <v/>
      </c>
      <c r="L36" s="85" t="str">
        <f>IF($B36="","",IF(ISERROR(VLOOKUP($A36,OBT!$B$14:$B$22,1,FALSE)=TRUE),"","○"))</f>
        <v/>
      </c>
      <c r="M36" s="83" t="str">
        <f>IF($B36="","",IF(ISERROR(VLOOKUP($A36,OGT!$B$14:$B$22,1,FALSE)=TRUE),"","○"))</f>
        <v/>
      </c>
      <c r="N36" s="85" t="str">
        <f>IF($B36="","",IF(ISERROR(VLOOKUP($A36,HBT!$B$14:$B$22,1,FALSE)=TRUE),"","○"))</f>
        <v/>
      </c>
      <c r="O36" s="58" t="str">
        <f>IF($B36="","",IF(ISERROR(VLOOKUP($A36,MS!$B$11:$B$26,1,FALSE))=TRUE,"","○"))</f>
        <v/>
      </c>
      <c r="P36" s="45" t="str">
        <f>IF($B36="","",IF(ISERROR(VLOOKUP($A36,MD!$B$11:$B$34,1,FALSE))=TRUE,"","○"))</f>
        <v/>
      </c>
      <c r="Q36" s="52" t="str">
        <f>IF($B36="","",IF(ISERROR(VLOOKUP($A36,'30MS'!$B$11:$B$26,1,FALSE))=TRUE,"","○"))</f>
        <v/>
      </c>
      <c r="R36" s="53" t="str">
        <f>IF($B36="","",IF(ISERROR(VLOOKUP($A36,'30MD'!$B$11:$B$34,1,FALSE))=TRUE,"","○"))</f>
        <v/>
      </c>
      <c r="S36" s="52" t="str">
        <f>IF($B36="","",IF(ISERROR(VLOOKUP($A36,'40MS'!$B$11:$B$26,1,FALSE))=TRUE,"","○"))</f>
        <v/>
      </c>
      <c r="T36" s="53" t="str">
        <f>IF($B36="","",IF(ISERROR(VLOOKUP($A36,'40MD'!$B$11:$B$34,1,FALSE))=TRUE,"","○"))</f>
        <v/>
      </c>
      <c r="U36" s="52" t="str">
        <f>IF($B36="","",IF(ISERROR(VLOOKUP($A36,'50MS'!$B$11:$B$26,1,FALSE))=TRUE,"","○"))</f>
        <v/>
      </c>
      <c r="V36" s="53" t="str">
        <f>IF($B36="","",IF(ISERROR(VLOOKUP($A36,'50MD'!$B$11:$B$34,1,FALSE))=TRUE,"","○"))</f>
        <v/>
      </c>
      <c r="W36" s="52" t="str">
        <f>IF($B36="","",IF(ISERROR(VLOOKUP($A36,'60MS'!$B$11:$B$26,1,FALSE))=TRUE,"","○"))</f>
        <v/>
      </c>
      <c r="X36" s="53" t="str">
        <f>IF($B36="","",IF(ISERROR(VLOOKUP($A36,'60MD'!$B$11:$B$34,1,FALSE))=TRUE,"","○"))</f>
        <v/>
      </c>
      <c r="Y36" s="54" t="str">
        <f>IF($B36="","",IF(ISERROR(VLOOKUP($A36,'65MS'!$B$11:$B$26,1,FALSE))=TRUE,"","○"))</f>
        <v/>
      </c>
      <c r="Z36" s="53" t="str">
        <f>IF($B36="","",IF(ISERROR(VLOOKUP($A36,'65MD'!$B$11:$B$34,1,FALSE))=TRUE,"","○"))</f>
        <v/>
      </c>
      <c r="AA36" s="52" t="str">
        <f>IF($B36="","",IF(ISERROR(VLOOKUP($A36,'70MS'!$B$11:$B$26,1,FALSE))=TRUE,"","○"))</f>
        <v/>
      </c>
      <c r="AB36" s="53" t="str">
        <f>IF($B36="","",IF(ISERROR(VLOOKUP($A36,'70MD'!$B$11:$B$34,1,FALSE))=TRUE,"","○"))</f>
        <v/>
      </c>
      <c r="AC36" s="52" t="str">
        <f>IF($B36="","",IF(ISERROR(VLOOKUP($A36,WS!$B$11:$B$26,1,FALSE))=TRUE,"","○"))</f>
        <v/>
      </c>
      <c r="AD36" s="53" t="str">
        <f>IF($B36="","",IF(ISERROR(VLOOKUP($A36,WD!$B$11:$B$34,1,FALSE))=TRUE,"","○"))</f>
        <v/>
      </c>
      <c r="AE36" s="52" t="str">
        <f>IF($B36="","",IF(ISERROR(VLOOKUP($A36,'30WS'!$B$11:$B$26,1,FALSE))=TRUE,"","○"))</f>
        <v/>
      </c>
      <c r="AF36" s="53" t="str">
        <f>IF($B36="","",IF(ISERROR(VLOOKUP($A36,'30WD'!$B$11:$B$34,1,FALSE))=TRUE,"","○"))</f>
        <v/>
      </c>
      <c r="AG36" s="54" t="str">
        <f>IF($B36="","",IF(ISERROR(VLOOKUP($A36,'40WS'!$B$11:$B$26,1,FALSE))=TRUE,"","○"))</f>
        <v/>
      </c>
      <c r="AH36" s="53" t="str">
        <f>IF($B36="","",IF(ISERROR(VLOOKUP($A36,'40WD'!$B$11:$B$34,1,FALSE))=TRUE,"","○"))</f>
        <v/>
      </c>
      <c r="AI36" s="52" t="str">
        <f>IF($B36="","",IF(ISERROR(VLOOKUP($A36,'50WS'!$B$11:$B$26,1,FALSE))=TRUE,"","○"))</f>
        <v/>
      </c>
      <c r="AJ36" s="53" t="str">
        <f>IF($B36="","",IF(ISERROR(VLOOKUP($A36,'50WD'!$B$11:$B$34,1,FALSE))=TRUE,"","○"))</f>
        <v/>
      </c>
      <c r="AK36" s="54" t="str">
        <f>IF($B36="","",IF(ISERROR(VLOOKUP($A36,'55WS'!$B$11:$B$26,1,FALSE))=TRUE,"","○"))</f>
        <v/>
      </c>
      <c r="AL36" s="53" t="str">
        <f>IF($B36="","",IF(ISERROR(VLOOKUP($A36,'55WD'!$B$11:$B$34,1,FALSE))=TRUE,"","○"))</f>
        <v/>
      </c>
      <c r="AM36" s="46" t="str">
        <f>IF($B36="","",IF(ISERROR(VLOOKUP($A36,'60WS'!$B$11:$B$26,1,FALSE))=TRUE,"","○"))</f>
        <v/>
      </c>
      <c r="AN36" s="45" t="str">
        <f>IF($B36="","",IF(ISERROR(VLOOKUP($A36,'60WD'!$B$11:$B$34,1,FALSE))=TRUE,"","○"))</f>
        <v/>
      </c>
      <c r="AO36" s="46" t="str">
        <f>IF($B36="","",IF(ISERROR(VLOOKUP($A36,'65WS'!$B$11:$B$26,1,FALSE))=TRUE,"","○"))</f>
        <v/>
      </c>
      <c r="AP36" s="47" t="str">
        <f>IF($B36="","",IF(ISERROR(VLOOKUP($A36,'65WD'!$B$11:$B$34,1,FALSE))=TRUE,"","○"))</f>
        <v/>
      </c>
    </row>
    <row r="37" spans="1:42" ht="15" customHeight="1" x14ac:dyDescent="0.2">
      <c r="A37" s="41">
        <v>32</v>
      </c>
      <c r="B37" s="42" t="str">
        <f>IF($A37="","",IF(VLOOKUP($A37,選手名簿!$A$9:$Q$58,2)="","",VLOOKUP($A37,選手名簿!$A$9:$Q$58,2)))</f>
        <v/>
      </c>
      <c r="C37" s="43" t="str">
        <f>IF($A37="","",IF(VLOOKUP($A37,選手名簿!$A$9:$Q$58,3)="","",VLOOKUP($A37,選手名簿!$A$9:$Q$58,3)))</f>
        <v/>
      </c>
      <c r="D37" s="125" t="str">
        <f>IF($A37="","",IF(VLOOKUP($A37,選手名簿!$A$9:$Q$58,4)="","",VLOOKUP($A37,選手名簿!$A$9:$Q$58,4)))</f>
        <v/>
      </c>
      <c r="E37" s="126" t="str">
        <f>IF($A37="","",IF(VLOOKUP($A37,選手名簿!$A$9:$Q$58,5)="","",VLOOKUP($A37,選手名簿!$A$9:$Q$58,5)))</f>
        <v/>
      </c>
      <c r="F37" s="75"/>
      <c r="G37" s="16"/>
      <c r="H37" s="17"/>
      <c r="I37" s="17"/>
      <c r="J37" s="35" t="str">
        <f>IF($B37="","",IF(ISERROR(VLOOKUP($A37,MT!$B$14:$B$20,1,FALSE))=TRUE,"","○"))</f>
        <v/>
      </c>
      <c r="K37" s="36" t="str">
        <f>IF($B37="","",IF(ISERROR(VLOOKUP($A37,WT!$B$14:$B$20,1,FALSE))=TRUE,"","○"))</f>
        <v/>
      </c>
      <c r="L37" s="85" t="str">
        <f>IF($B37="","",IF(ISERROR(VLOOKUP($A37,OBT!$B$14:$B$22,1,FALSE)=TRUE),"","○"))</f>
        <v/>
      </c>
      <c r="M37" s="83" t="str">
        <f>IF($B37="","",IF(ISERROR(VLOOKUP($A37,OGT!$B$14:$B$22,1,FALSE)=TRUE),"","○"))</f>
        <v/>
      </c>
      <c r="N37" s="85" t="str">
        <f>IF($B37="","",IF(ISERROR(VLOOKUP($A37,HBT!$B$14:$B$22,1,FALSE)=TRUE),"","○"))</f>
        <v/>
      </c>
      <c r="O37" s="58" t="str">
        <f>IF($B37="","",IF(ISERROR(VLOOKUP($A37,MS!$B$11:$B$26,1,FALSE))=TRUE,"","○"))</f>
        <v/>
      </c>
      <c r="P37" s="45" t="str">
        <f>IF($B37="","",IF(ISERROR(VLOOKUP($A37,MD!$B$11:$B$34,1,FALSE))=TRUE,"","○"))</f>
        <v/>
      </c>
      <c r="Q37" s="52" t="str">
        <f>IF($B37="","",IF(ISERROR(VLOOKUP($A37,'30MS'!$B$11:$B$26,1,FALSE))=TRUE,"","○"))</f>
        <v/>
      </c>
      <c r="R37" s="53" t="str">
        <f>IF($B37="","",IF(ISERROR(VLOOKUP($A37,'30MD'!$B$11:$B$34,1,FALSE))=TRUE,"","○"))</f>
        <v/>
      </c>
      <c r="S37" s="52" t="str">
        <f>IF($B37="","",IF(ISERROR(VLOOKUP($A37,'40MS'!$B$11:$B$26,1,FALSE))=TRUE,"","○"))</f>
        <v/>
      </c>
      <c r="T37" s="53" t="str">
        <f>IF($B37="","",IF(ISERROR(VLOOKUP($A37,'40MD'!$B$11:$B$34,1,FALSE))=TRUE,"","○"))</f>
        <v/>
      </c>
      <c r="U37" s="52" t="str">
        <f>IF($B37="","",IF(ISERROR(VLOOKUP($A37,'50MS'!$B$11:$B$26,1,FALSE))=TRUE,"","○"))</f>
        <v/>
      </c>
      <c r="V37" s="53" t="str">
        <f>IF($B37="","",IF(ISERROR(VLOOKUP($A37,'50MD'!$B$11:$B$34,1,FALSE))=TRUE,"","○"))</f>
        <v/>
      </c>
      <c r="W37" s="52" t="str">
        <f>IF($B37="","",IF(ISERROR(VLOOKUP($A37,'60MS'!$B$11:$B$26,1,FALSE))=TRUE,"","○"))</f>
        <v/>
      </c>
      <c r="X37" s="53" t="str">
        <f>IF($B37="","",IF(ISERROR(VLOOKUP($A37,'60MD'!$B$11:$B$34,1,FALSE))=TRUE,"","○"))</f>
        <v/>
      </c>
      <c r="Y37" s="54" t="str">
        <f>IF($B37="","",IF(ISERROR(VLOOKUP($A37,'65MS'!$B$11:$B$26,1,FALSE))=TRUE,"","○"))</f>
        <v/>
      </c>
      <c r="Z37" s="53" t="str">
        <f>IF($B37="","",IF(ISERROR(VLOOKUP($A37,'65MD'!$B$11:$B$34,1,FALSE))=TRUE,"","○"))</f>
        <v/>
      </c>
      <c r="AA37" s="52" t="str">
        <f>IF($B37="","",IF(ISERROR(VLOOKUP($A37,'70MS'!$B$11:$B$26,1,FALSE))=TRUE,"","○"))</f>
        <v/>
      </c>
      <c r="AB37" s="53" t="str">
        <f>IF($B37="","",IF(ISERROR(VLOOKUP($A37,'70MD'!$B$11:$B$34,1,FALSE))=TRUE,"","○"))</f>
        <v/>
      </c>
      <c r="AC37" s="52" t="str">
        <f>IF($B37="","",IF(ISERROR(VLOOKUP($A37,WS!$B$11:$B$26,1,FALSE))=TRUE,"","○"))</f>
        <v/>
      </c>
      <c r="AD37" s="53" t="str">
        <f>IF($B37="","",IF(ISERROR(VLOOKUP($A37,WD!$B$11:$B$34,1,FALSE))=TRUE,"","○"))</f>
        <v/>
      </c>
      <c r="AE37" s="52" t="str">
        <f>IF($B37="","",IF(ISERROR(VLOOKUP($A37,'30WS'!$B$11:$B$26,1,FALSE))=TRUE,"","○"))</f>
        <v/>
      </c>
      <c r="AF37" s="53" t="str">
        <f>IF($B37="","",IF(ISERROR(VLOOKUP($A37,'30WD'!$B$11:$B$34,1,FALSE))=TRUE,"","○"))</f>
        <v/>
      </c>
      <c r="AG37" s="54" t="str">
        <f>IF($B37="","",IF(ISERROR(VLOOKUP($A37,'40WS'!$B$11:$B$26,1,FALSE))=TRUE,"","○"))</f>
        <v/>
      </c>
      <c r="AH37" s="53" t="str">
        <f>IF($B37="","",IF(ISERROR(VLOOKUP($A37,'40WD'!$B$11:$B$34,1,FALSE))=TRUE,"","○"))</f>
        <v/>
      </c>
      <c r="AI37" s="52" t="str">
        <f>IF($B37="","",IF(ISERROR(VLOOKUP($A37,'50WS'!$B$11:$B$26,1,FALSE))=TRUE,"","○"))</f>
        <v/>
      </c>
      <c r="AJ37" s="53" t="str">
        <f>IF($B37="","",IF(ISERROR(VLOOKUP($A37,'50WD'!$B$11:$B$34,1,FALSE))=TRUE,"","○"))</f>
        <v/>
      </c>
      <c r="AK37" s="54" t="str">
        <f>IF($B37="","",IF(ISERROR(VLOOKUP($A37,'55WS'!$B$11:$B$26,1,FALSE))=TRUE,"","○"))</f>
        <v/>
      </c>
      <c r="AL37" s="53" t="str">
        <f>IF($B37="","",IF(ISERROR(VLOOKUP($A37,'55WD'!$B$11:$B$34,1,FALSE))=TRUE,"","○"))</f>
        <v/>
      </c>
      <c r="AM37" s="46" t="str">
        <f>IF($B37="","",IF(ISERROR(VLOOKUP($A37,'60WS'!$B$11:$B$26,1,FALSE))=TRUE,"","○"))</f>
        <v/>
      </c>
      <c r="AN37" s="45" t="str">
        <f>IF($B37="","",IF(ISERROR(VLOOKUP($A37,'60WD'!$B$11:$B$34,1,FALSE))=TRUE,"","○"))</f>
        <v/>
      </c>
      <c r="AO37" s="46" t="str">
        <f>IF($B37="","",IF(ISERROR(VLOOKUP($A37,'65WS'!$B$11:$B$26,1,FALSE))=TRUE,"","○"))</f>
        <v/>
      </c>
      <c r="AP37" s="47" t="str">
        <f>IF($B37="","",IF(ISERROR(VLOOKUP($A37,'65WD'!$B$11:$B$34,1,FALSE))=TRUE,"","○"))</f>
        <v/>
      </c>
    </row>
    <row r="38" spans="1:42" ht="15" customHeight="1" x14ac:dyDescent="0.2">
      <c r="A38" s="41">
        <v>33</v>
      </c>
      <c r="B38" s="42" t="str">
        <f>IF($A38="","",IF(VLOOKUP($A38,選手名簿!$A$9:$Q$58,2)="","",VLOOKUP($A38,選手名簿!$A$9:$Q$58,2)))</f>
        <v/>
      </c>
      <c r="C38" s="43" t="str">
        <f>IF($A38="","",IF(VLOOKUP($A38,選手名簿!$A$9:$Q$58,3)="","",VLOOKUP($A38,選手名簿!$A$9:$Q$58,3)))</f>
        <v/>
      </c>
      <c r="D38" s="125" t="str">
        <f>IF($A38="","",IF(VLOOKUP($A38,選手名簿!$A$9:$Q$58,4)="","",VLOOKUP($A38,選手名簿!$A$9:$Q$58,4)))</f>
        <v/>
      </c>
      <c r="E38" s="126" t="str">
        <f>IF($A38="","",IF(VLOOKUP($A38,選手名簿!$A$9:$Q$58,5)="","",VLOOKUP($A38,選手名簿!$A$9:$Q$58,5)))</f>
        <v/>
      </c>
      <c r="F38" s="75"/>
      <c r="G38" s="16"/>
      <c r="H38" s="17"/>
      <c r="I38" s="17"/>
      <c r="J38" s="35" t="str">
        <f>IF($B38="","",IF(ISERROR(VLOOKUP($A38,MT!$B$14:$B$20,1,FALSE))=TRUE,"","○"))</f>
        <v/>
      </c>
      <c r="K38" s="36" t="str">
        <f>IF($B38="","",IF(ISERROR(VLOOKUP($A38,WT!$B$14:$B$20,1,FALSE))=TRUE,"","○"))</f>
        <v/>
      </c>
      <c r="L38" s="85" t="str">
        <f>IF($B38="","",IF(ISERROR(VLOOKUP($A38,OBT!$B$14:$B$22,1,FALSE)=TRUE),"","○"))</f>
        <v/>
      </c>
      <c r="M38" s="83" t="str">
        <f>IF($B38="","",IF(ISERROR(VLOOKUP($A38,OGT!$B$14:$B$22,1,FALSE)=TRUE),"","○"))</f>
        <v/>
      </c>
      <c r="N38" s="85" t="str">
        <f>IF($B38="","",IF(ISERROR(VLOOKUP($A38,HBT!$B$14:$B$22,1,FALSE)=TRUE),"","○"))</f>
        <v/>
      </c>
      <c r="O38" s="58" t="str">
        <f>IF($B38="","",IF(ISERROR(VLOOKUP($A38,MS!$B$11:$B$26,1,FALSE))=TRUE,"","○"))</f>
        <v/>
      </c>
      <c r="P38" s="45" t="str">
        <f>IF($B38="","",IF(ISERROR(VLOOKUP($A38,MD!$B$11:$B$34,1,FALSE))=TRUE,"","○"))</f>
        <v/>
      </c>
      <c r="Q38" s="52" t="str">
        <f>IF($B38="","",IF(ISERROR(VLOOKUP($A38,'30MS'!$B$11:$B$26,1,FALSE))=TRUE,"","○"))</f>
        <v/>
      </c>
      <c r="R38" s="53" t="str">
        <f>IF($B38="","",IF(ISERROR(VLOOKUP($A38,'30MD'!$B$11:$B$34,1,FALSE))=TRUE,"","○"))</f>
        <v/>
      </c>
      <c r="S38" s="52" t="str">
        <f>IF($B38="","",IF(ISERROR(VLOOKUP($A38,'40MS'!$B$11:$B$26,1,FALSE))=TRUE,"","○"))</f>
        <v/>
      </c>
      <c r="T38" s="53" t="str">
        <f>IF($B38="","",IF(ISERROR(VLOOKUP($A38,'40MD'!$B$11:$B$34,1,FALSE))=TRUE,"","○"))</f>
        <v/>
      </c>
      <c r="U38" s="52" t="str">
        <f>IF($B38="","",IF(ISERROR(VLOOKUP($A38,'50MS'!$B$11:$B$26,1,FALSE))=TRUE,"","○"))</f>
        <v/>
      </c>
      <c r="V38" s="53" t="str">
        <f>IF($B38="","",IF(ISERROR(VLOOKUP($A38,'50MD'!$B$11:$B$34,1,FALSE))=TRUE,"","○"))</f>
        <v/>
      </c>
      <c r="W38" s="52" t="str">
        <f>IF($B38="","",IF(ISERROR(VLOOKUP($A38,'60MS'!$B$11:$B$26,1,FALSE))=TRUE,"","○"))</f>
        <v/>
      </c>
      <c r="X38" s="53" t="str">
        <f>IF($B38="","",IF(ISERROR(VLOOKUP($A38,'60MD'!$B$11:$B$34,1,FALSE))=TRUE,"","○"))</f>
        <v/>
      </c>
      <c r="Y38" s="54" t="str">
        <f>IF($B38="","",IF(ISERROR(VLOOKUP($A38,'65MS'!$B$11:$B$26,1,FALSE))=TRUE,"","○"))</f>
        <v/>
      </c>
      <c r="Z38" s="53" t="str">
        <f>IF($B38="","",IF(ISERROR(VLOOKUP($A38,'65MD'!$B$11:$B$34,1,FALSE))=TRUE,"","○"))</f>
        <v/>
      </c>
      <c r="AA38" s="52" t="str">
        <f>IF($B38="","",IF(ISERROR(VLOOKUP($A38,'70MS'!$B$11:$B$26,1,FALSE))=TRUE,"","○"))</f>
        <v/>
      </c>
      <c r="AB38" s="53" t="str">
        <f>IF($B38="","",IF(ISERROR(VLOOKUP($A38,'70MD'!$B$11:$B$34,1,FALSE))=TRUE,"","○"))</f>
        <v/>
      </c>
      <c r="AC38" s="52" t="str">
        <f>IF($B38="","",IF(ISERROR(VLOOKUP($A38,WS!$B$11:$B$26,1,FALSE))=TRUE,"","○"))</f>
        <v/>
      </c>
      <c r="AD38" s="53" t="str">
        <f>IF($B38="","",IF(ISERROR(VLOOKUP($A38,WD!$B$11:$B$34,1,FALSE))=TRUE,"","○"))</f>
        <v/>
      </c>
      <c r="AE38" s="52" t="str">
        <f>IF($B38="","",IF(ISERROR(VLOOKUP($A38,'30WS'!$B$11:$B$26,1,FALSE))=TRUE,"","○"))</f>
        <v/>
      </c>
      <c r="AF38" s="53" t="str">
        <f>IF($B38="","",IF(ISERROR(VLOOKUP($A38,'30WD'!$B$11:$B$34,1,FALSE))=TRUE,"","○"))</f>
        <v/>
      </c>
      <c r="AG38" s="54" t="str">
        <f>IF($B38="","",IF(ISERROR(VLOOKUP($A38,'40WS'!$B$11:$B$26,1,FALSE))=TRUE,"","○"))</f>
        <v/>
      </c>
      <c r="AH38" s="53" t="str">
        <f>IF($B38="","",IF(ISERROR(VLOOKUP($A38,'40WD'!$B$11:$B$34,1,FALSE))=TRUE,"","○"))</f>
        <v/>
      </c>
      <c r="AI38" s="52" t="str">
        <f>IF($B38="","",IF(ISERROR(VLOOKUP($A38,'50WS'!$B$11:$B$26,1,FALSE))=TRUE,"","○"))</f>
        <v/>
      </c>
      <c r="AJ38" s="53" t="str">
        <f>IF($B38="","",IF(ISERROR(VLOOKUP($A38,'50WD'!$B$11:$B$34,1,FALSE))=TRUE,"","○"))</f>
        <v/>
      </c>
      <c r="AK38" s="54" t="str">
        <f>IF($B38="","",IF(ISERROR(VLOOKUP($A38,'55WS'!$B$11:$B$26,1,FALSE))=TRUE,"","○"))</f>
        <v/>
      </c>
      <c r="AL38" s="53" t="str">
        <f>IF($B38="","",IF(ISERROR(VLOOKUP($A38,'55WD'!$B$11:$B$34,1,FALSE))=TRUE,"","○"))</f>
        <v/>
      </c>
      <c r="AM38" s="46" t="str">
        <f>IF($B38="","",IF(ISERROR(VLOOKUP($A38,'60WS'!$B$11:$B$26,1,FALSE))=TRUE,"","○"))</f>
        <v/>
      </c>
      <c r="AN38" s="45" t="str">
        <f>IF($B38="","",IF(ISERROR(VLOOKUP($A38,'60WD'!$B$11:$B$34,1,FALSE))=TRUE,"","○"))</f>
        <v/>
      </c>
      <c r="AO38" s="46" t="str">
        <f>IF($B38="","",IF(ISERROR(VLOOKUP($A38,'65WS'!$B$11:$B$26,1,FALSE))=TRUE,"","○"))</f>
        <v/>
      </c>
      <c r="AP38" s="47" t="str">
        <f>IF($B38="","",IF(ISERROR(VLOOKUP($A38,'65WD'!$B$11:$B$34,1,FALSE))=TRUE,"","○"))</f>
        <v/>
      </c>
    </row>
    <row r="39" spans="1:42" ht="15" customHeight="1" x14ac:dyDescent="0.2">
      <c r="A39" s="41">
        <v>34</v>
      </c>
      <c r="B39" s="42" t="str">
        <f>IF($A39="","",IF(VLOOKUP($A39,選手名簿!$A$9:$Q$58,2)="","",VLOOKUP($A39,選手名簿!$A$9:$Q$58,2)))</f>
        <v/>
      </c>
      <c r="C39" s="43" t="str">
        <f>IF($A39="","",IF(VLOOKUP($A39,選手名簿!$A$9:$Q$58,3)="","",VLOOKUP($A39,選手名簿!$A$9:$Q$58,3)))</f>
        <v/>
      </c>
      <c r="D39" s="125" t="str">
        <f>IF($A39="","",IF(VLOOKUP($A39,選手名簿!$A$9:$Q$58,4)="","",VLOOKUP($A39,選手名簿!$A$9:$Q$58,4)))</f>
        <v/>
      </c>
      <c r="E39" s="126" t="str">
        <f>IF($A39="","",IF(VLOOKUP($A39,選手名簿!$A$9:$Q$58,5)="","",VLOOKUP($A39,選手名簿!$A$9:$Q$58,5)))</f>
        <v/>
      </c>
      <c r="F39" s="75"/>
      <c r="G39" s="16"/>
      <c r="H39" s="17"/>
      <c r="I39" s="17"/>
      <c r="J39" s="35" t="str">
        <f>IF($B39="","",IF(ISERROR(VLOOKUP($A39,MT!$B$14:$B$20,1,FALSE))=TRUE,"","○"))</f>
        <v/>
      </c>
      <c r="K39" s="36" t="str">
        <f>IF($B39="","",IF(ISERROR(VLOOKUP($A39,WT!$B$14:$B$20,1,FALSE))=TRUE,"","○"))</f>
        <v/>
      </c>
      <c r="L39" s="85" t="str">
        <f>IF($B39="","",IF(ISERROR(VLOOKUP($A39,OBT!$B$14:$B$22,1,FALSE)=TRUE),"","○"))</f>
        <v/>
      </c>
      <c r="M39" s="83" t="str">
        <f>IF($B39="","",IF(ISERROR(VLOOKUP($A39,OGT!$B$14:$B$22,1,FALSE)=TRUE),"","○"))</f>
        <v/>
      </c>
      <c r="N39" s="85" t="str">
        <f>IF($B39="","",IF(ISERROR(VLOOKUP($A39,HBT!$B$14:$B$22,1,FALSE)=TRUE),"","○"))</f>
        <v/>
      </c>
      <c r="O39" s="58" t="str">
        <f>IF($B39="","",IF(ISERROR(VLOOKUP($A39,MS!$B$11:$B$26,1,FALSE))=TRUE,"","○"))</f>
        <v/>
      </c>
      <c r="P39" s="45" t="str">
        <f>IF($B39="","",IF(ISERROR(VLOOKUP($A39,MD!$B$11:$B$34,1,FALSE))=TRUE,"","○"))</f>
        <v/>
      </c>
      <c r="Q39" s="52" t="str">
        <f>IF($B39="","",IF(ISERROR(VLOOKUP($A39,'30MS'!$B$11:$B$26,1,FALSE))=TRUE,"","○"))</f>
        <v/>
      </c>
      <c r="R39" s="53" t="str">
        <f>IF($B39="","",IF(ISERROR(VLOOKUP($A39,'30MD'!$B$11:$B$34,1,FALSE))=TRUE,"","○"))</f>
        <v/>
      </c>
      <c r="S39" s="52" t="str">
        <f>IF($B39="","",IF(ISERROR(VLOOKUP($A39,'40MS'!$B$11:$B$26,1,FALSE))=TRUE,"","○"))</f>
        <v/>
      </c>
      <c r="T39" s="53" t="str">
        <f>IF($B39="","",IF(ISERROR(VLOOKUP($A39,'40MD'!$B$11:$B$34,1,FALSE))=TRUE,"","○"))</f>
        <v/>
      </c>
      <c r="U39" s="52" t="str">
        <f>IF($B39="","",IF(ISERROR(VLOOKUP($A39,'50MS'!$B$11:$B$26,1,FALSE))=TRUE,"","○"))</f>
        <v/>
      </c>
      <c r="V39" s="53" t="str">
        <f>IF($B39="","",IF(ISERROR(VLOOKUP($A39,'50MD'!$B$11:$B$34,1,FALSE))=TRUE,"","○"))</f>
        <v/>
      </c>
      <c r="W39" s="52" t="str">
        <f>IF($B39="","",IF(ISERROR(VLOOKUP($A39,'60MS'!$B$11:$B$26,1,FALSE))=TRUE,"","○"))</f>
        <v/>
      </c>
      <c r="X39" s="53" t="str">
        <f>IF($B39="","",IF(ISERROR(VLOOKUP($A39,'60MD'!$B$11:$B$34,1,FALSE))=TRUE,"","○"))</f>
        <v/>
      </c>
      <c r="Y39" s="54" t="str">
        <f>IF($B39="","",IF(ISERROR(VLOOKUP($A39,'65MS'!$B$11:$B$26,1,FALSE))=TRUE,"","○"))</f>
        <v/>
      </c>
      <c r="Z39" s="53" t="str">
        <f>IF($B39="","",IF(ISERROR(VLOOKUP($A39,'65MD'!$B$11:$B$34,1,FALSE))=TRUE,"","○"))</f>
        <v/>
      </c>
      <c r="AA39" s="52" t="str">
        <f>IF($B39="","",IF(ISERROR(VLOOKUP($A39,'70MS'!$B$11:$B$26,1,FALSE))=TRUE,"","○"))</f>
        <v/>
      </c>
      <c r="AB39" s="53" t="str">
        <f>IF($B39="","",IF(ISERROR(VLOOKUP($A39,'70MD'!$B$11:$B$34,1,FALSE))=TRUE,"","○"))</f>
        <v/>
      </c>
      <c r="AC39" s="52" t="str">
        <f>IF($B39="","",IF(ISERROR(VLOOKUP($A39,WS!$B$11:$B$26,1,FALSE))=TRUE,"","○"))</f>
        <v/>
      </c>
      <c r="AD39" s="53" t="str">
        <f>IF($B39="","",IF(ISERROR(VLOOKUP($A39,WD!$B$11:$B$34,1,FALSE))=TRUE,"","○"))</f>
        <v/>
      </c>
      <c r="AE39" s="52" t="str">
        <f>IF($B39="","",IF(ISERROR(VLOOKUP($A39,'30WS'!$B$11:$B$26,1,FALSE))=TRUE,"","○"))</f>
        <v/>
      </c>
      <c r="AF39" s="53" t="str">
        <f>IF($B39="","",IF(ISERROR(VLOOKUP($A39,'30WD'!$B$11:$B$34,1,FALSE))=TRUE,"","○"))</f>
        <v/>
      </c>
      <c r="AG39" s="54" t="str">
        <f>IF($B39="","",IF(ISERROR(VLOOKUP($A39,'40WS'!$B$11:$B$26,1,FALSE))=TRUE,"","○"))</f>
        <v/>
      </c>
      <c r="AH39" s="53" t="str">
        <f>IF($B39="","",IF(ISERROR(VLOOKUP($A39,'40WD'!$B$11:$B$34,1,FALSE))=TRUE,"","○"))</f>
        <v/>
      </c>
      <c r="AI39" s="52" t="str">
        <f>IF($B39="","",IF(ISERROR(VLOOKUP($A39,'50WS'!$B$11:$B$26,1,FALSE))=TRUE,"","○"))</f>
        <v/>
      </c>
      <c r="AJ39" s="53" t="str">
        <f>IF($B39="","",IF(ISERROR(VLOOKUP($A39,'50WD'!$B$11:$B$34,1,FALSE))=TRUE,"","○"))</f>
        <v/>
      </c>
      <c r="AK39" s="54" t="str">
        <f>IF($B39="","",IF(ISERROR(VLOOKUP($A39,'55WS'!$B$11:$B$26,1,FALSE))=TRUE,"","○"))</f>
        <v/>
      </c>
      <c r="AL39" s="53" t="str">
        <f>IF($B39="","",IF(ISERROR(VLOOKUP($A39,'55WD'!$B$11:$B$34,1,FALSE))=TRUE,"","○"))</f>
        <v/>
      </c>
      <c r="AM39" s="46" t="str">
        <f>IF($B39="","",IF(ISERROR(VLOOKUP($A39,'60WS'!$B$11:$B$26,1,FALSE))=TRUE,"","○"))</f>
        <v/>
      </c>
      <c r="AN39" s="45" t="str">
        <f>IF($B39="","",IF(ISERROR(VLOOKUP($A39,'60WD'!$B$11:$B$34,1,FALSE))=TRUE,"","○"))</f>
        <v/>
      </c>
      <c r="AO39" s="46" t="str">
        <f>IF($B39="","",IF(ISERROR(VLOOKUP($A39,'65WS'!$B$11:$B$26,1,FALSE))=TRUE,"","○"))</f>
        <v/>
      </c>
      <c r="AP39" s="47" t="str">
        <f>IF($B39="","",IF(ISERROR(VLOOKUP($A39,'65WD'!$B$11:$B$34,1,FALSE))=TRUE,"","○"))</f>
        <v/>
      </c>
    </row>
    <row r="40" spans="1:42" ht="15" customHeight="1" x14ac:dyDescent="0.2">
      <c r="A40" s="41">
        <v>35</v>
      </c>
      <c r="B40" s="42" t="str">
        <f>IF($A40="","",IF(VLOOKUP($A40,選手名簿!$A$9:$Q$58,2)="","",VLOOKUP($A40,選手名簿!$A$9:$Q$58,2)))</f>
        <v/>
      </c>
      <c r="C40" s="43" t="str">
        <f>IF($A40="","",IF(VLOOKUP($A40,選手名簿!$A$9:$Q$58,3)="","",VLOOKUP($A40,選手名簿!$A$9:$Q$58,3)))</f>
        <v/>
      </c>
      <c r="D40" s="125" t="str">
        <f>IF($A40="","",IF(VLOOKUP($A40,選手名簿!$A$9:$Q$58,4)="","",VLOOKUP($A40,選手名簿!$A$9:$Q$58,4)))</f>
        <v/>
      </c>
      <c r="E40" s="126" t="str">
        <f>IF($A40="","",IF(VLOOKUP($A40,選手名簿!$A$9:$Q$58,5)="","",VLOOKUP($A40,選手名簿!$A$9:$Q$58,5)))</f>
        <v/>
      </c>
      <c r="F40" s="75"/>
      <c r="G40" s="16"/>
      <c r="H40" s="17"/>
      <c r="I40" s="17"/>
      <c r="J40" s="35" t="str">
        <f>IF($B40="","",IF(ISERROR(VLOOKUP($A40,MT!$B$14:$B$20,1,FALSE))=TRUE,"","○"))</f>
        <v/>
      </c>
      <c r="K40" s="36" t="str">
        <f>IF($B40="","",IF(ISERROR(VLOOKUP($A40,WT!$B$14:$B$20,1,FALSE))=TRUE,"","○"))</f>
        <v/>
      </c>
      <c r="L40" s="85" t="str">
        <f>IF($B40="","",IF(ISERROR(VLOOKUP($A40,OBT!$B$14:$B$22,1,FALSE)=TRUE),"","○"))</f>
        <v/>
      </c>
      <c r="M40" s="83"/>
      <c r="N40" s="85" t="str">
        <f>IF($B40="","",IF(ISERROR(VLOOKUP($A40,HBT!$B$14:$B$22,1,FALSE)=TRUE),"","○"))</f>
        <v/>
      </c>
      <c r="O40" s="58" t="str">
        <f>IF($B40="","",IF(ISERROR(VLOOKUP($A40,MS!$B$11:$B$26,1,FALSE))=TRUE,"","○"))</f>
        <v/>
      </c>
      <c r="P40" s="45" t="str">
        <f>IF($B40="","",IF(ISERROR(VLOOKUP($A40,MD!$B$11:$B$34,1,FALSE))=TRUE,"","○"))</f>
        <v/>
      </c>
      <c r="Q40" s="52" t="str">
        <f>IF($B40="","",IF(ISERROR(VLOOKUP($A40,'30MS'!$B$11:$B$26,1,FALSE))=TRUE,"","○"))</f>
        <v/>
      </c>
      <c r="R40" s="53" t="str">
        <f>IF($B40="","",IF(ISERROR(VLOOKUP($A40,'30MD'!$B$11:$B$34,1,FALSE))=TRUE,"","○"))</f>
        <v/>
      </c>
      <c r="S40" s="52" t="str">
        <f>IF($B40="","",IF(ISERROR(VLOOKUP($A40,'40MS'!$B$11:$B$26,1,FALSE))=TRUE,"","○"))</f>
        <v/>
      </c>
      <c r="T40" s="53" t="str">
        <f>IF($B40="","",IF(ISERROR(VLOOKUP($A40,'40MD'!$B$11:$B$34,1,FALSE))=TRUE,"","○"))</f>
        <v/>
      </c>
      <c r="U40" s="52" t="str">
        <f>IF($B40="","",IF(ISERROR(VLOOKUP($A40,'50MS'!$B$11:$B$26,1,FALSE))=TRUE,"","○"))</f>
        <v/>
      </c>
      <c r="V40" s="53" t="str">
        <f>IF($B40="","",IF(ISERROR(VLOOKUP($A40,'50MD'!$B$11:$B$34,1,FALSE))=TRUE,"","○"))</f>
        <v/>
      </c>
      <c r="W40" s="52" t="str">
        <f>IF($B40="","",IF(ISERROR(VLOOKUP($A40,'60MS'!$B$11:$B$26,1,FALSE))=TRUE,"","○"))</f>
        <v/>
      </c>
      <c r="X40" s="53" t="str">
        <f>IF($B40="","",IF(ISERROR(VLOOKUP($A40,'60MD'!$B$11:$B$34,1,FALSE))=TRUE,"","○"))</f>
        <v/>
      </c>
      <c r="Y40" s="54" t="str">
        <f>IF($B40="","",IF(ISERROR(VLOOKUP($A40,'65MS'!$B$11:$B$26,1,FALSE))=TRUE,"","○"))</f>
        <v/>
      </c>
      <c r="Z40" s="53" t="str">
        <f>IF($B40="","",IF(ISERROR(VLOOKUP($A40,'65MD'!$B$11:$B$34,1,FALSE))=TRUE,"","○"))</f>
        <v/>
      </c>
      <c r="AA40" s="52" t="str">
        <f>IF($B40="","",IF(ISERROR(VLOOKUP($A40,'70MS'!$B$11:$B$26,1,FALSE))=TRUE,"","○"))</f>
        <v/>
      </c>
      <c r="AB40" s="53" t="str">
        <f>IF($B40="","",IF(ISERROR(VLOOKUP($A40,'70MD'!$B$11:$B$34,1,FALSE))=TRUE,"","○"))</f>
        <v/>
      </c>
      <c r="AC40" s="52" t="str">
        <f>IF($B40="","",IF(ISERROR(VLOOKUP($A40,WS!$B$11:$B$26,1,FALSE))=TRUE,"","○"))</f>
        <v/>
      </c>
      <c r="AD40" s="53" t="str">
        <f>IF($B40="","",IF(ISERROR(VLOOKUP($A40,WD!$B$11:$B$34,1,FALSE))=TRUE,"","○"))</f>
        <v/>
      </c>
      <c r="AE40" s="52" t="str">
        <f>IF($B40="","",IF(ISERROR(VLOOKUP($A40,'30WS'!$B$11:$B$26,1,FALSE))=TRUE,"","○"))</f>
        <v/>
      </c>
      <c r="AF40" s="53" t="str">
        <f>IF($B40="","",IF(ISERROR(VLOOKUP($A40,'30WD'!$B$11:$B$34,1,FALSE))=TRUE,"","○"))</f>
        <v/>
      </c>
      <c r="AG40" s="54" t="str">
        <f>IF($B40="","",IF(ISERROR(VLOOKUP($A40,'40WS'!$B$11:$B$26,1,FALSE))=TRUE,"","○"))</f>
        <v/>
      </c>
      <c r="AH40" s="53" t="str">
        <f>IF($B40="","",IF(ISERROR(VLOOKUP($A40,'40WD'!$B$11:$B$34,1,FALSE))=TRUE,"","○"))</f>
        <v/>
      </c>
      <c r="AI40" s="52" t="str">
        <f>IF($B40="","",IF(ISERROR(VLOOKUP($A40,'50WS'!$B$11:$B$26,1,FALSE))=TRUE,"","○"))</f>
        <v/>
      </c>
      <c r="AJ40" s="53" t="str">
        <f>IF($B40="","",IF(ISERROR(VLOOKUP($A40,'50WD'!$B$11:$B$34,1,FALSE))=TRUE,"","○"))</f>
        <v/>
      </c>
      <c r="AK40" s="54" t="str">
        <f>IF($B40="","",IF(ISERROR(VLOOKUP($A40,'55WS'!$B$11:$B$26,1,FALSE))=TRUE,"","○"))</f>
        <v/>
      </c>
      <c r="AL40" s="53" t="str">
        <f>IF($B40="","",IF(ISERROR(VLOOKUP($A40,'55WD'!$B$11:$B$34,1,FALSE))=TRUE,"","○"))</f>
        <v/>
      </c>
      <c r="AM40" s="46" t="str">
        <f>IF($B40="","",IF(ISERROR(VLOOKUP($A40,'60WS'!$B$11:$B$26,1,FALSE))=TRUE,"","○"))</f>
        <v/>
      </c>
      <c r="AN40" s="45" t="str">
        <f>IF($B40="","",IF(ISERROR(VLOOKUP($A40,'60WD'!$B$11:$B$34,1,FALSE))=TRUE,"","○"))</f>
        <v/>
      </c>
      <c r="AO40" s="46" t="str">
        <f>IF($B40="","",IF(ISERROR(VLOOKUP($A40,'65WS'!$B$11:$B$26,1,FALSE))=TRUE,"","○"))</f>
        <v/>
      </c>
      <c r="AP40" s="47" t="str">
        <f>IF($B40="","",IF(ISERROR(VLOOKUP($A40,'65WD'!$B$11:$B$34,1,FALSE))=TRUE,"","○"))</f>
        <v/>
      </c>
    </row>
    <row r="41" spans="1:42" ht="15" customHeight="1" x14ac:dyDescent="0.2">
      <c r="A41" s="41">
        <v>36</v>
      </c>
      <c r="B41" s="42" t="str">
        <f>IF($A41="","",IF(VLOOKUP($A41,選手名簿!$A$9:$Q$58,2)="","",VLOOKUP($A41,選手名簿!$A$9:$Q$58,2)))</f>
        <v/>
      </c>
      <c r="C41" s="43" t="str">
        <f>IF($A41="","",IF(VLOOKUP($A41,選手名簿!$A$9:$Q$58,3)="","",VLOOKUP($A41,選手名簿!$A$9:$Q$58,3)))</f>
        <v/>
      </c>
      <c r="D41" s="125" t="str">
        <f>IF($A41="","",IF(VLOOKUP($A41,選手名簿!$A$9:$Q$58,4)="","",VLOOKUP($A41,選手名簿!$A$9:$Q$58,4)))</f>
        <v/>
      </c>
      <c r="E41" s="126" t="str">
        <f>IF($A41="","",IF(VLOOKUP($A41,選手名簿!$A$9:$Q$58,5)="","",VLOOKUP($A41,選手名簿!$A$9:$Q$58,5)))</f>
        <v/>
      </c>
      <c r="F41" s="75"/>
      <c r="G41" s="16"/>
      <c r="H41" s="17"/>
      <c r="I41" s="17"/>
      <c r="J41" s="35" t="str">
        <f>IF($B41="","",IF(ISERROR(VLOOKUP($A41,MT!$B$14:$B$20,1,FALSE))=TRUE,"","○"))</f>
        <v/>
      </c>
      <c r="K41" s="36" t="str">
        <f>IF($B41="","",IF(ISERROR(VLOOKUP($A41,WT!$B$14:$B$20,1,FALSE))=TRUE,"","○"))</f>
        <v/>
      </c>
      <c r="L41" s="85" t="str">
        <f>IF($B41="","",IF(ISERROR(VLOOKUP($A41,OBT!$B$14:$B$22,1,FALSE)=TRUE),"","○"))</f>
        <v/>
      </c>
      <c r="M41" s="83"/>
      <c r="N41" s="85" t="str">
        <f>IF($B41="","",IF(ISERROR(VLOOKUP($A41,HBT!$B$14:$B$22,1,FALSE)=TRUE),"","○"))</f>
        <v/>
      </c>
      <c r="O41" s="58" t="str">
        <f>IF($B41="","",IF(ISERROR(VLOOKUP($A41,MS!$B$11:$B$26,1,FALSE))=TRUE,"","○"))</f>
        <v/>
      </c>
      <c r="P41" s="45" t="str">
        <f>IF($B41="","",IF(ISERROR(VLOOKUP($A41,MD!$B$11:$B$34,1,FALSE))=TRUE,"","○"))</f>
        <v/>
      </c>
      <c r="Q41" s="52" t="str">
        <f>IF($B41="","",IF(ISERROR(VLOOKUP($A41,'30MS'!$B$11:$B$26,1,FALSE))=TRUE,"","○"))</f>
        <v/>
      </c>
      <c r="R41" s="53" t="str">
        <f>IF($B41="","",IF(ISERROR(VLOOKUP($A41,'30MD'!$B$11:$B$34,1,FALSE))=TRUE,"","○"))</f>
        <v/>
      </c>
      <c r="S41" s="52" t="str">
        <f>IF($B41="","",IF(ISERROR(VLOOKUP($A41,'40MS'!$B$11:$B$26,1,FALSE))=TRUE,"","○"))</f>
        <v/>
      </c>
      <c r="T41" s="53" t="str">
        <f>IF($B41="","",IF(ISERROR(VLOOKUP($A41,'40MD'!$B$11:$B$34,1,FALSE))=TRUE,"","○"))</f>
        <v/>
      </c>
      <c r="U41" s="52" t="str">
        <f>IF($B41="","",IF(ISERROR(VLOOKUP($A41,'50MS'!$B$11:$B$26,1,FALSE))=TRUE,"","○"))</f>
        <v/>
      </c>
      <c r="V41" s="53" t="str">
        <f>IF($B41="","",IF(ISERROR(VLOOKUP($A41,'50MD'!$B$11:$B$34,1,FALSE))=TRUE,"","○"))</f>
        <v/>
      </c>
      <c r="W41" s="52" t="str">
        <f>IF($B41="","",IF(ISERROR(VLOOKUP($A41,'60MS'!$B$11:$B$26,1,FALSE))=TRUE,"","○"))</f>
        <v/>
      </c>
      <c r="X41" s="53" t="str">
        <f>IF($B41="","",IF(ISERROR(VLOOKUP($A41,'60MD'!$B$11:$B$34,1,FALSE))=TRUE,"","○"))</f>
        <v/>
      </c>
      <c r="Y41" s="54" t="str">
        <f>IF($B41="","",IF(ISERROR(VLOOKUP($A41,'65MS'!$B$11:$B$26,1,FALSE))=TRUE,"","○"))</f>
        <v/>
      </c>
      <c r="Z41" s="53" t="str">
        <f>IF($B41="","",IF(ISERROR(VLOOKUP($A41,'65MD'!$B$11:$B$34,1,FALSE))=TRUE,"","○"))</f>
        <v/>
      </c>
      <c r="AA41" s="52" t="str">
        <f>IF($B41="","",IF(ISERROR(VLOOKUP($A41,'70MS'!$B$11:$B$26,1,FALSE))=TRUE,"","○"))</f>
        <v/>
      </c>
      <c r="AB41" s="53" t="str">
        <f>IF($B41="","",IF(ISERROR(VLOOKUP($A41,'70MD'!$B$11:$B$34,1,FALSE))=TRUE,"","○"))</f>
        <v/>
      </c>
      <c r="AC41" s="52" t="str">
        <f>IF($B41="","",IF(ISERROR(VLOOKUP($A41,WS!$B$11:$B$26,1,FALSE))=TRUE,"","○"))</f>
        <v/>
      </c>
      <c r="AD41" s="53" t="str">
        <f>IF($B41="","",IF(ISERROR(VLOOKUP($A41,WD!$B$11:$B$34,1,FALSE))=TRUE,"","○"))</f>
        <v/>
      </c>
      <c r="AE41" s="52" t="str">
        <f>IF($B41="","",IF(ISERROR(VLOOKUP($A41,'30WS'!$B$11:$B$26,1,FALSE))=TRUE,"","○"))</f>
        <v/>
      </c>
      <c r="AF41" s="53" t="str">
        <f>IF($B41="","",IF(ISERROR(VLOOKUP($A41,'30WD'!$B$11:$B$34,1,FALSE))=TRUE,"","○"))</f>
        <v/>
      </c>
      <c r="AG41" s="54" t="str">
        <f>IF($B41="","",IF(ISERROR(VLOOKUP($A41,'40WS'!$B$11:$B$26,1,FALSE))=TRUE,"","○"))</f>
        <v/>
      </c>
      <c r="AH41" s="53" t="str">
        <f>IF($B41="","",IF(ISERROR(VLOOKUP($A41,'40WD'!$B$11:$B$34,1,FALSE))=TRUE,"","○"))</f>
        <v/>
      </c>
      <c r="AI41" s="52" t="str">
        <f>IF($B41="","",IF(ISERROR(VLOOKUP($A41,'50WS'!$B$11:$B$26,1,FALSE))=TRUE,"","○"))</f>
        <v/>
      </c>
      <c r="AJ41" s="53" t="str">
        <f>IF($B41="","",IF(ISERROR(VLOOKUP($A41,'50WD'!$B$11:$B$34,1,FALSE))=TRUE,"","○"))</f>
        <v/>
      </c>
      <c r="AK41" s="54" t="str">
        <f>IF($B41="","",IF(ISERROR(VLOOKUP($A41,'55WS'!$B$11:$B$26,1,FALSE))=TRUE,"","○"))</f>
        <v/>
      </c>
      <c r="AL41" s="53" t="str">
        <f>IF($B41="","",IF(ISERROR(VLOOKUP($A41,'55WD'!$B$11:$B$34,1,FALSE))=TRUE,"","○"))</f>
        <v/>
      </c>
      <c r="AM41" s="46" t="str">
        <f>IF($B41="","",IF(ISERROR(VLOOKUP($A41,'60WS'!$B$11:$B$26,1,FALSE))=TRUE,"","○"))</f>
        <v/>
      </c>
      <c r="AN41" s="45" t="str">
        <f>IF($B41="","",IF(ISERROR(VLOOKUP($A41,'60WD'!$B$11:$B$34,1,FALSE))=TRUE,"","○"))</f>
        <v/>
      </c>
      <c r="AO41" s="46" t="str">
        <f>IF($B41="","",IF(ISERROR(VLOOKUP($A41,'65WS'!$B$11:$B$26,1,FALSE))=TRUE,"","○"))</f>
        <v/>
      </c>
      <c r="AP41" s="47" t="str">
        <f>IF($B41="","",IF(ISERROR(VLOOKUP($A41,'65WD'!$B$11:$B$34,1,FALSE))=TRUE,"","○"))</f>
        <v/>
      </c>
    </row>
    <row r="42" spans="1:42" ht="15" customHeight="1" x14ac:dyDescent="0.2">
      <c r="A42" s="41">
        <v>37</v>
      </c>
      <c r="B42" s="42" t="str">
        <f>IF($A42="","",IF(VLOOKUP($A42,選手名簿!$A$9:$Q$58,2)="","",VLOOKUP($A42,選手名簿!$A$9:$Q$58,2)))</f>
        <v/>
      </c>
      <c r="C42" s="43" t="str">
        <f>IF($A42="","",IF(VLOOKUP($A42,選手名簿!$A$9:$Q$58,3)="","",VLOOKUP($A42,選手名簿!$A$9:$Q$58,3)))</f>
        <v/>
      </c>
      <c r="D42" s="125" t="str">
        <f>IF($A42="","",IF(VLOOKUP($A42,選手名簿!$A$9:$Q$58,4)="","",VLOOKUP($A42,選手名簿!$A$9:$Q$58,4)))</f>
        <v/>
      </c>
      <c r="E42" s="126" t="str">
        <f>IF($A42="","",IF(VLOOKUP($A42,選手名簿!$A$9:$Q$58,5)="","",VLOOKUP($A42,選手名簿!$A$9:$Q$58,5)))</f>
        <v/>
      </c>
      <c r="F42" s="75"/>
      <c r="G42" s="16"/>
      <c r="H42" s="17"/>
      <c r="I42" s="17"/>
      <c r="J42" s="35" t="str">
        <f>IF($B42="","",IF(ISERROR(VLOOKUP($A42,MT!$B$14:$B$20,1,FALSE))=TRUE,"","○"))</f>
        <v/>
      </c>
      <c r="K42" s="36" t="str">
        <f>IF($B42="","",IF(ISERROR(VLOOKUP($A42,WT!$B$14:$B$20,1,FALSE))=TRUE,"","○"))</f>
        <v/>
      </c>
      <c r="L42" s="85" t="str">
        <f>IF($B42="","",IF(ISERROR(VLOOKUP($A42,OBT!$B$14:$B$22,1,FALSE)=TRUE),"","○"))</f>
        <v/>
      </c>
      <c r="M42" s="83"/>
      <c r="N42" s="85" t="str">
        <f>IF($B42="","",IF(ISERROR(VLOOKUP($A42,HBT!$B$14:$B$22,1,FALSE)=TRUE),"","○"))</f>
        <v/>
      </c>
      <c r="O42" s="58" t="str">
        <f>IF($B42="","",IF(ISERROR(VLOOKUP($A42,MS!$B$11:$B$26,1,FALSE))=TRUE,"","○"))</f>
        <v/>
      </c>
      <c r="P42" s="45" t="str">
        <f>IF($B42="","",IF(ISERROR(VLOOKUP($A42,MD!$B$11:$B$34,1,FALSE))=TRUE,"","○"))</f>
        <v/>
      </c>
      <c r="Q42" s="52" t="str">
        <f>IF($B42="","",IF(ISERROR(VLOOKUP($A42,'30MS'!$B$11:$B$26,1,FALSE))=TRUE,"","○"))</f>
        <v/>
      </c>
      <c r="R42" s="53" t="str">
        <f>IF($B42="","",IF(ISERROR(VLOOKUP($A42,'30MD'!$B$11:$B$34,1,FALSE))=TRUE,"","○"))</f>
        <v/>
      </c>
      <c r="S42" s="52" t="str">
        <f>IF($B42="","",IF(ISERROR(VLOOKUP($A42,'40MS'!$B$11:$B$26,1,FALSE))=TRUE,"","○"))</f>
        <v/>
      </c>
      <c r="T42" s="53" t="str">
        <f>IF($B42="","",IF(ISERROR(VLOOKUP($A42,'40MD'!$B$11:$B$34,1,FALSE))=TRUE,"","○"))</f>
        <v/>
      </c>
      <c r="U42" s="52" t="str">
        <f>IF($B42="","",IF(ISERROR(VLOOKUP($A42,'50MS'!$B$11:$B$26,1,FALSE))=TRUE,"","○"))</f>
        <v/>
      </c>
      <c r="V42" s="53" t="str">
        <f>IF($B42="","",IF(ISERROR(VLOOKUP($A42,'50MD'!$B$11:$B$34,1,FALSE))=TRUE,"","○"))</f>
        <v/>
      </c>
      <c r="W42" s="52" t="str">
        <f>IF($B42="","",IF(ISERROR(VLOOKUP($A42,'60MS'!$B$11:$B$26,1,FALSE))=TRUE,"","○"))</f>
        <v/>
      </c>
      <c r="X42" s="53" t="str">
        <f>IF($B42="","",IF(ISERROR(VLOOKUP($A42,'60MD'!$B$11:$B$34,1,FALSE))=TRUE,"","○"))</f>
        <v/>
      </c>
      <c r="Y42" s="54" t="str">
        <f>IF($B42="","",IF(ISERROR(VLOOKUP($A42,'65MS'!$B$11:$B$26,1,FALSE))=TRUE,"","○"))</f>
        <v/>
      </c>
      <c r="Z42" s="53" t="str">
        <f>IF($B42="","",IF(ISERROR(VLOOKUP($A42,'65MD'!$B$11:$B$34,1,FALSE))=TRUE,"","○"))</f>
        <v/>
      </c>
      <c r="AA42" s="52" t="str">
        <f>IF($B42="","",IF(ISERROR(VLOOKUP($A42,'70MS'!$B$11:$B$26,1,FALSE))=TRUE,"","○"))</f>
        <v/>
      </c>
      <c r="AB42" s="53" t="str">
        <f>IF($B42="","",IF(ISERROR(VLOOKUP($A42,'70MD'!$B$11:$B$34,1,FALSE))=TRUE,"","○"))</f>
        <v/>
      </c>
      <c r="AC42" s="52" t="str">
        <f>IF($B42="","",IF(ISERROR(VLOOKUP($A42,WS!$B$11:$B$26,1,FALSE))=TRUE,"","○"))</f>
        <v/>
      </c>
      <c r="AD42" s="53" t="str">
        <f>IF($B42="","",IF(ISERROR(VLOOKUP($A42,WD!$B$11:$B$34,1,FALSE))=TRUE,"","○"))</f>
        <v/>
      </c>
      <c r="AE42" s="52" t="str">
        <f>IF($B42="","",IF(ISERROR(VLOOKUP($A42,'30WS'!$B$11:$B$26,1,FALSE))=TRUE,"","○"))</f>
        <v/>
      </c>
      <c r="AF42" s="53" t="str">
        <f>IF($B42="","",IF(ISERROR(VLOOKUP($A42,'30WD'!$B$11:$B$34,1,FALSE))=TRUE,"","○"))</f>
        <v/>
      </c>
      <c r="AG42" s="54" t="str">
        <f>IF($B42="","",IF(ISERROR(VLOOKUP($A42,'40WS'!$B$11:$B$26,1,FALSE))=TRUE,"","○"))</f>
        <v/>
      </c>
      <c r="AH42" s="53" t="str">
        <f>IF($B42="","",IF(ISERROR(VLOOKUP($A42,'40WD'!$B$11:$B$34,1,FALSE))=TRUE,"","○"))</f>
        <v/>
      </c>
      <c r="AI42" s="52" t="str">
        <f>IF($B42="","",IF(ISERROR(VLOOKUP($A42,'50WS'!$B$11:$B$26,1,FALSE))=TRUE,"","○"))</f>
        <v/>
      </c>
      <c r="AJ42" s="53" t="str">
        <f>IF($B42="","",IF(ISERROR(VLOOKUP($A42,'50WD'!$B$11:$B$34,1,FALSE))=TRUE,"","○"))</f>
        <v/>
      </c>
      <c r="AK42" s="54" t="str">
        <f>IF($B42="","",IF(ISERROR(VLOOKUP($A42,'55WS'!$B$11:$B$26,1,FALSE))=TRUE,"","○"))</f>
        <v/>
      </c>
      <c r="AL42" s="53" t="str">
        <f>IF($B42="","",IF(ISERROR(VLOOKUP($A42,'55WD'!$B$11:$B$34,1,FALSE))=TRUE,"","○"))</f>
        <v/>
      </c>
      <c r="AM42" s="46" t="str">
        <f>IF($B42="","",IF(ISERROR(VLOOKUP($A42,'60WS'!$B$11:$B$26,1,FALSE))=TRUE,"","○"))</f>
        <v/>
      </c>
      <c r="AN42" s="45" t="str">
        <f>IF($B42="","",IF(ISERROR(VLOOKUP($A42,'60WD'!$B$11:$B$34,1,FALSE))=TRUE,"","○"))</f>
        <v/>
      </c>
      <c r="AO42" s="46" t="str">
        <f>IF($B42="","",IF(ISERROR(VLOOKUP($A42,'65WS'!$B$11:$B$26,1,FALSE))=TRUE,"","○"))</f>
        <v/>
      </c>
      <c r="AP42" s="47" t="str">
        <f>IF($B42="","",IF(ISERROR(VLOOKUP($A42,'65WD'!$B$11:$B$34,1,FALSE))=TRUE,"","○"))</f>
        <v/>
      </c>
    </row>
    <row r="43" spans="1:42" ht="15" customHeight="1" x14ac:dyDescent="0.2">
      <c r="A43" s="41">
        <v>38</v>
      </c>
      <c r="B43" s="42" t="str">
        <f>IF($A43="","",IF(VLOOKUP($A43,選手名簿!$A$9:$Q$58,2)="","",VLOOKUP($A43,選手名簿!$A$9:$Q$58,2)))</f>
        <v/>
      </c>
      <c r="C43" s="43" t="str">
        <f>IF($A43="","",IF(VLOOKUP($A43,選手名簿!$A$9:$Q$58,3)="","",VLOOKUP($A43,選手名簿!$A$9:$Q$58,3)))</f>
        <v/>
      </c>
      <c r="D43" s="125" t="str">
        <f>IF($A43="","",IF(VLOOKUP($A43,選手名簿!$A$9:$Q$58,4)="","",VLOOKUP($A43,選手名簿!$A$9:$Q$58,4)))</f>
        <v/>
      </c>
      <c r="E43" s="126" t="str">
        <f>IF($A43="","",IF(VLOOKUP($A43,選手名簿!$A$9:$Q$58,5)="","",VLOOKUP($A43,選手名簿!$A$9:$Q$58,5)))</f>
        <v/>
      </c>
      <c r="F43" s="75"/>
      <c r="G43" s="16"/>
      <c r="H43" s="17"/>
      <c r="I43" s="17"/>
      <c r="J43" s="35" t="str">
        <f>IF($B43="","",IF(ISERROR(VLOOKUP($A43,MT!$B$14:$B$20,1,FALSE))=TRUE,"","○"))</f>
        <v/>
      </c>
      <c r="K43" s="36" t="str">
        <f>IF($B43="","",IF(ISERROR(VLOOKUP($A43,WT!$B$14:$B$20,1,FALSE))=TRUE,"","○"))</f>
        <v/>
      </c>
      <c r="L43" s="85" t="str">
        <f>IF($B43="","",IF(ISERROR(VLOOKUP($A43,OBT!$B$14:$B$22,1,FALSE)=TRUE),"","○"))</f>
        <v/>
      </c>
      <c r="M43" s="83"/>
      <c r="N43" s="85" t="str">
        <f>IF($B43="","",IF(ISERROR(VLOOKUP($A43,HBT!$B$14:$B$22,1,FALSE)=TRUE),"","○"))</f>
        <v/>
      </c>
      <c r="O43" s="58" t="str">
        <f>IF($B43="","",IF(ISERROR(VLOOKUP($A43,MS!$B$11:$B$26,1,FALSE))=TRUE,"","○"))</f>
        <v/>
      </c>
      <c r="P43" s="45" t="str">
        <f>IF($B43="","",IF(ISERROR(VLOOKUP($A43,MD!$B$11:$B$34,1,FALSE))=TRUE,"","○"))</f>
        <v/>
      </c>
      <c r="Q43" s="52" t="str">
        <f>IF($B43="","",IF(ISERROR(VLOOKUP($A43,'30MS'!$B$11:$B$26,1,FALSE))=TRUE,"","○"))</f>
        <v/>
      </c>
      <c r="R43" s="53" t="str">
        <f>IF($B43="","",IF(ISERROR(VLOOKUP($A43,'30MD'!$B$11:$B$34,1,FALSE))=TRUE,"","○"))</f>
        <v/>
      </c>
      <c r="S43" s="52" t="str">
        <f>IF($B43="","",IF(ISERROR(VLOOKUP($A43,'40MS'!$B$11:$B$26,1,FALSE))=TRUE,"","○"))</f>
        <v/>
      </c>
      <c r="T43" s="53" t="str">
        <f>IF($B43="","",IF(ISERROR(VLOOKUP($A43,'40MD'!$B$11:$B$34,1,FALSE))=TRUE,"","○"))</f>
        <v/>
      </c>
      <c r="U43" s="52" t="str">
        <f>IF($B43="","",IF(ISERROR(VLOOKUP($A43,'50MS'!$B$11:$B$26,1,FALSE))=TRUE,"","○"))</f>
        <v/>
      </c>
      <c r="V43" s="53" t="str">
        <f>IF($B43="","",IF(ISERROR(VLOOKUP($A43,'50MD'!$B$11:$B$34,1,FALSE))=TRUE,"","○"))</f>
        <v/>
      </c>
      <c r="W43" s="52" t="str">
        <f>IF($B43="","",IF(ISERROR(VLOOKUP($A43,'60MS'!$B$11:$B$26,1,FALSE))=TRUE,"","○"))</f>
        <v/>
      </c>
      <c r="X43" s="53" t="str">
        <f>IF($B43="","",IF(ISERROR(VLOOKUP($A43,'60MD'!$B$11:$B$34,1,FALSE))=TRUE,"","○"))</f>
        <v/>
      </c>
      <c r="Y43" s="54" t="str">
        <f>IF($B43="","",IF(ISERROR(VLOOKUP($A43,'65MS'!$B$11:$B$26,1,FALSE))=TRUE,"","○"))</f>
        <v/>
      </c>
      <c r="Z43" s="53" t="str">
        <f>IF($B43="","",IF(ISERROR(VLOOKUP($A43,'65MD'!$B$11:$B$34,1,FALSE))=TRUE,"","○"))</f>
        <v/>
      </c>
      <c r="AA43" s="52" t="str">
        <f>IF($B43="","",IF(ISERROR(VLOOKUP($A43,'70MS'!$B$11:$B$26,1,FALSE))=TRUE,"","○"))</f>
        <v/>
      </c>
      <c r="AB43" s="53" t="str">
        <f>IF($B43="","",IF(ISERROR(VLOOKUP($A43,'70MD'!$B$11:$B$34,1,FALSE))=TRUE,"","○"))</f>
        <v/>
      </c>
      <c r="AC43" s="52" t="str">
        <f>IF($B43="","",IF(ISERROR(VLOOKUP($A43,WS!$B$11:$B$26,1,FALSE))=TRUE,"","○"))</f>
        <v/>
      </c>
      <c r="AD43" s="53" t="str">
        <f>IF($B43="","",IF(ISERROR(VLOOKUP($A43,WD!$B$11:$B$34,1,FALSE))=TRUE,"","○"))</f>
        <v/>
      </c>
      <c r="AE43" s="52" t="str">
        <f>IF($B43="","",IF(ISERROR(VLOOKUP($A43,'30WS'!$B$11:$B$26,1,FALSE))=TRUE,"","○"))</f>
        <v/>
      </c>
      <c r="AF43" s="53" t="str">
        <f>IF($B43="","",IF(ISERROR(VLOOKUP($A43,'30WD'!$B$11:$B$34,1,FALSE))=TRUE,"","○"))</f>
        <v/>
      </c>
      <c r="AG43" s="54" t="str">
        <f>IF($B43="","",IF(ISERROR(VLOOKUP($A43,'40WS'!$B$11:$B$26,1,FALSE))=TRUE,"","○"))</f>
        <v/>
      </c>
      <c r="AH43" s="53" t="str">
        <f>IF($B43="","",IF(ISERROR(VLOOKUP($A43,'40WD'!$B$11:$B$34,1,FALSE))=TRUE,"","○"))</f>
        <v/>
      </c>
      <c r="AI43" s="52" t="str">
        <f>IF($B43="","",IF(ISERROR(VLOOKUP($A43,'50WS'!$B$11:$B$26,1,FALSE))=TRUE,"","○"))</f>
        <v/>
      </c>
      <c r="AJ43" s="53" t="str">
        <f>IF($B43="","",IF(ISERROR(VLOOKUP($A43,'50WD'!$B$11:$B$34,1,FALSE))=TRUE,"","○"))</f>
        <v/>
      </c>
      <c r="AK43" s="54" t="str">
        <f>IF($B43="","",IF(ISERROR(VLOOKUP($A43,'55WS'!$B$11:$B$26,1,FALSE))=TRUE,"","○"))</f>
        <v/>
      </c>
      <c r="AL43" s="53" t="str">
        <f>IF($B43="","",IF(ISERROR(VLOOKUP($A43,'55WD'!$B$11:$B$34,1,FALSE))=TRUE,"","○"))</f>
        <v/>
      </c>
      <c r="AM43" s="46" t="str">
        <f>IF($B43="","",IF(ISERROR(VLOOKUP($A43,'60WS'!$B$11:$B$26,1,FALSE))=TRUE,"","○"))</f>
        <v/>
      </c>
      <c r="AN43" s="45" t="str">
        <f>IF($B43="","",IF(ISERROR(VLOOKUP($A43,'60WD'!$B$11:$B$34,1,FALSE))=TRUE,"","○"))</f>
        <v/>
      </c>
      <c r="AO43" s="46" t="str">
        <f>IF($B43="","",IF(ISERROR(VLOOKUP($A43,'65WS'!$B$11:$B$26,1,FALSE))=TRUE,"","○"))</f>
        <v/>
      </c>
      <c r="AP43" s="47" t="str">
        <f>IF($B43="","",IF(ISERROR(VLOOKUP($A43,'65WD'!$B$11:$B$34,1,FALSE))=TRUE,"","○"))</f>
        <v/>
      </c>
    </row>
    <row r="44" spans="1:42" ht="15" customHeight="1" x14ac:dyDescent="0.2">
      <c r="A44" s="41">
        <v>39</v>
      </c>
      <c r="B44" s="42" t="str">
        <f>IF($A44="","",IF(VLOOKUP($A44,選手名簿!$A$9:$Q$58,2)="","",VLOOKUP($A44,選手名簿!$A$9:$Q$58,2)))</f>
        <v/>
      </c>
      <c r="C44" s="43" t="str">
        <f>IF($A44="","",IF(VLOOKUP($A44,選手名簿!$A$9:$Q$58,3)="","",VLOOKUP($A44,選手名簿!$A$9:$Q$58,3)))</f>
        <v/>
      </c>
      <c r="D44" s="125" t="str">
        <f>IF($A44="","",IF(VLOOKUP($A44,選手名簿!$A$9:$Q$58,4)="","",VLOOKUP($A44,選手名簿!$A$9:$Q$58,4)))</f>
        <v/>
      </c>
      <c r="E44" s="126" t="str">
        <f>IF($A44="","",IF(VLOOKUP($A44,選手名簿!$A$9:$Q$58,5)="","",VLOOKUP($A44,選手名簿!$A$9:$Q$58,5)))</f>
        <v/>
      </c>
      <c r="F44" s="75"/>
      <c r="G44" s="16"/>
      <c r="H44" s="17"/>
      <c r="I44" s="17"/>
      <c r="J44" s="35" t="str">
        <f>IF($B44="","",IF(ISERROR(VLOOKUP($A44,MT!$B$14:$B$20,1,FALSE))=TRUE,"","○"))</f>
        <v/>
      </c>
      <c r="K44" s="36" t="str">
        <f>IF($B44="","",IF(ISERROR(VLOOKUP($A44,WT!$B$14:$B$20,1,FALSE))=TRUE,"","○"))</f>
        <v/>
      </c>
      <c r="L44" s="85" t="str">
        <f>IF($B44="","",IF(ISERROR(VLOOKUP($A44,OBT!$B$14:$B$22,1,FALSE)=TRUE),"","○"))</f>
        <v/>
      </c>
      <c r="M44" s="83"/>
      <c r="N44" s="85" t="str">
        <f>IF($B44="","",IF(ISERROR(VLOOKUP($A44,HBT!$B$14:$B$22,1,FALSE)=TRUE),"","○"))</f>
        <v/>
      </c>
      <c r="O44" s="58" t="str">
        <f>IF($B44="","",IF(ISERROR(VLOOKUP($A44,MS!$B$11:$B$26,1,FALSE))=TRUE,"","○"))</f>
        <v/>
      </c>
      <c r="P44" s="45" t="str">
        <f>IF($B44="","",IF(ISERROR(VLOOKUP($A44,MD!$B$11:$B$34,1,FALSE))=TRUE,"","○"))</f>
        <v/>
      </c>
      <c r="Q44" s="52" t="str">
        <f>IF($B44="","",IF(ISERROR(VLOOKUP($A44,'30MS'!$B$11:$B$26,1,FALSE))=TRUE,"","○"))</f>
        <v/>
      </c>
      <c r="R44" s="53" t="str">
        <f>IF($B44="","",IF(ISERROR(VLOOKUP($A44,'30MD'!$B$11:$B$34,1,FALSE))=TRUE,"","○"))</f>
        <v/>
      </c>
      <c r="S44" s="52" t="str">
        <f>IF($B44="","",IF(ISERROR(VLOOKUP($A44,'40MS'!$B$11:$B$26,1,FALSE))=TRUE,"","○"))</f>
        <v/>
      </c>
      <c r="T44" s="53" t="str">
        <f>IF($B44="","",IF(ISERROR(VLOOKUP($A44,'40MD'!$B$11:$B$34,1,FALSE))=TRUE,"","○"))</f>
        <v/>
      </c>
      <c r="U44" s="52" t="str">
        <f>IF($B44="","",IF(ISERROR(VLOOKUP($A44,'50MS'!$B$11:$B$26,1,FALSE))=TRUE,"","○"))</f>
        <v/>
      </c>
      <c r="V44" s="53" t="str">
        <f>IF($B44="","",IF(ISERROR(VLOOKUP($A44,'50MD'!$B$11:$B$34,1,FALSE))=TRUE,"","○"))</f>
        <v/>
      </c>
      <c r="W44" s="52" t="str">
        <f>IF($B44="","",IF(ISERROR(VLOOKUP($A44,'60MS'!$B$11:$B$26,1,FALSE))=TRUE,"","○"))</f>
        <v/>
      </c>
      <c r="X44" s="53" t="str">
        <f>IF($B44="","",IF(ISERROR(VLOOKUP($A44,'60MD'!$B$11:$B$34,1,FALSE))=TRUE,"","○"))</f>
        <v/>
      </c>
      <c r="Y44" s="54" t="str">
        <f>IF($B44="","",IF(ISERROR(VLOOKUP($A44,'65MS'!$B$11:$B$26,1,FALSE))=TRUE,"","○"))</f>
        <v/>
      </c>
      <c r="Z44" s="53" t="str">
        <f>IF($B44="","",IF(ISERROR(VLOOKUP($A44,'65MD'!$B$11:$B$34,1,FALSE))=TRUE,"","○"))</f>
        <v/>
      </c>
      <c r="AA44" s="52" t="str">
        <f>IF($B44="","",IF(ISERROR(VLOOKUP($A44,'70MS'!$B$11:$B$26,1,FALSE))=TRUE,"","○"))</f>
        <v/>
      </c>
      <c r="AB44" s="53" t="str">
        <f>IF($B44="","",IF(ISERROR(VLOOKUP($A44,'70MD'!$B$11:$B$34,1,FALSE))=TRUE,"","○"))</f>
        <v/>
      </c>
      <c r="AC44" s="52" t="str">
        <f>IF($B44="","",IF(ISERROR(VLOOKUP($A44,WS!$B$11:$B$26,1,FALSE))=TRUE,"","○"))</f>
        <v/>
      </c>
      <c r="AD44" s="53" t="str">
        <f>IF($B44="","",IF(ISERROR(VLOOKUP($A44,WD!$B$11:$B$34,1,FALSE))=TRUE,"","○"))</f>
        <v/>
      </c>
      <c r="AE44" s="52" t="str">
        <f>IF($B44="","",IF(ISERROR(VLOOKUP($A44,'30WS'!$B$11:$B$26,1,FALSE))=TRUE,"","○"))</f>
        <v/>
      </c>
      <c r="AF44" s="53" t="str">
        <f>IF($B44="","",IF(ISERROR(VLOOKUP($A44,'30WD'!$B$11:$B$34,1,FALSE))=TRUE,"","○"))</f>
        <v/>
      </c>
      <c r="AG44" s="54" t="str">
        <f>IF($B44="","",IF(ISERROR(VLOOKUP($A44,'40WS'!$B$11:$B$26,1,FALSE))=TRUE,"","○"))</f>
        <v/>
      </c>
      <c r="AH44" s="53" t="str">
        <f>IF($B44="","",IF(ISERROR(VLOOKUP($A44,'40WD'!$B$11:$B$34,1,FALSE))=TRUE,"","○"))</f>
        <v/>
      </c>
      <c r="AI44" s="52" t="str">
        <f>IF($B44="","",IF(ISERROR(VLOOKUP($A44,'50WS'!$B$11:$B$26,1,FALSE))=TRUE,"","○"))</f>
        <v/>
      </c>
      <c r="AJ44" s="53" t="str">
        <f>IF($B44="","",IF(ISERROR(VLOOKUP($A44,'50WD'!$B$11:$B$34,1,FALSE))=TRUE,"","○"))</f>
        <v/>
      </c>
      <c r="AK44" s="54" t="str">
        <f>IF($B44="","",IF(ISERROR(VLOOKUP($A44,'55WS'!$B$11:$B$26,1,FALSE))=TRUE,"","○"))</f>
        <v/>
      </c>
      <c r="AL44" s="53" t="str">
        <f>IF($B44="","",IF(ISERROR(VLOOKUP($A44,'55WD'!$B$11:$B$34,1,FALSE))=TRUE,"","○"))</f>
        <v/>
      </c>
      <c r="AM44" s="46" t="str">
        <f>IF($B44="","",IF(ISERROR(VLOOKUP($A44,'60WS'!$B$11:$B$26,1,FALSE))=TRUE,"","○"))</f>
        <v/>
      </c>
      <c r="AN44" s="45" t="str">
        <f>IF($B44="","",IF(ISERROR(VLOOKUP($A44,'60WD'!$B$11:$B$34,1,FALSE))=TRUE,"","○"))</f>
        <v/>
      </c>
      <c r="AO44" s="46" t="str">
        <f>IF($B44="","",IF(ISERROR(VLOOKUP($A44,'65WS'!$B$11:$B$26,1,FALSE))=TRUE,"","○"))</f>
        <v/>
      </c>
      <c r="AP44" s="47" t="str">
        <f>IF($B44="","",IF(ISERROR(VLOOKUP($A44,'65WD'!$B$11:$B$34,1,FALSE))=TRUE,"","○"))</f>
        <v/>
      </c>
    </row>
    <row r="45" spans="1:42" ht="15" customHeight="1" x14ac:dyDescent="0.2">
      <c r="A45" s="41">
        <v>40</v>
      </c>
      <c r="B45" s="42" t="str">
        <f>IF($A45="","",IF(VLOOKUP($A45,選手名簿!$A$9:$Q$58,2)="","",VLOOKUP($A45,選手名簿!$A$9:$Q$58,2)))</f>
        <v/>
      </c>
      <c r="C45" s="43" t="str">
        <f>IF($A45="","",IF(VLOOKUP($A45,選手名簿!$A$9:$Q$58,3)="","",VLOOKUP($A45,選手名簿!$A$9:$Q$58,3)))</f>
        <v/>
      </c>
      <c r="D45" s="125" t="str">
        <f>IF($A45="","",IF(VLOOKUP($A45,選手名簿!$A$9:$Q$58,4)="","",VLOOKUP($A45,選手名簿!$A$9:$Q$58,4)))</f>
        <v/>
      </c>
      <c r="E45" s="126" t="str">
        <f>IF($A45="","",IF(VLOOKUP($A45,選手名簿!$A$9:$Q$58,5)="","",VLOOKUP($A45,選手名簿!$A$9:$Q$58,5)))</f>
        <v/>
      </c>
      <c r="F45" s="75"/>
      <c r="G45" s="16"/>
      <c r="H45" s="17"/>
      <c r="I45" s="17"/>
      <c r="J45" s="35" t="str">
        <f>IF($B45="","",IF(ISERROR(VLOOKUP($A45,MT!$B$14:$B$20,1,FALSE))=TRUE,"","○"))</f>
        <v/>
      </c>
      <c r="K45" s="36" t="str">
        <f>IF($B45="","",IF(ISERROR(VLOOKUP($A45,WT!$B$14:$B$20,1,FALSE))=TRUE,"","○"))</f>
        <v/>
      </c>
      <c r="L45" s="85" t="str">
        <f>IF($B45="","",IF(ISERROR(VLOOKUP($A45,OBT!$B$14:$B$22,1,FALSE)=TRUE),"","○"))</f>
        <v/>
      </c>
      <c r="M45" s="83"/>
      <c r="N45" s="85" t="str">
        <f>IF($B45="","",IF(ISERROR(VLOOKUP($A45,HBT!$B$14:$B$22,1,FALSE)=TRUE),"","○"))</f>
        <v/>
      </c>
      <c r="O45" s="58" t="str">
        <f>IF($B45="","",IF(ISERROR(VLOOKUP($A45,MS!$B$11:$B$26,1,FALSE))=TRUE,"","○"))</f>
        <v/>
      </c>
      <c r="P45" s="45" t="str">
        <f>IF($B45="","",IF(ISERROR(VLOOKUP($A45,MD!$B$11:$B$34,1,FALSE))=TRUE,"","○"))</f>
        <v/>
      </c>
      <c r="Q45" s="52" t="str">
        <f>IF($B45="","",IF(ISERROR(VLOOKUP($A45,'30MS'!$B$11:$B$26,1,FALSE))=TRUE,"","○"))</f>
        <v/>
      </c>
      <c r="R45" s="53" t="str">
        <f>IF($B45="","",IF(ISERROR(VLOOKUP($A45,'30MD'!$B$11:$B$34,1,FALSE))=TRUE,"","○"))</f>
        <v/>
      </c>
      <c r="S45" s="52" t="str">
        <f>IF($B45="","",IF(ISERROR(VLOOKUP($A45,'40MS'!$B$11:$B$26,1,FALSE))=TRUE,"","○"))</f>
        <v/>
      </c>
      <c r="T45" s="53" t="str">
        <f>IF($B45="","",IF(ISERROR(VLOOKUP($A45,'40MD'!$B$11:$B$34,1,FALSE))=TRUE,"","○"))</f>
        <v/>
      </c>
      <c r="U45" s="52" t="str">
        <f>IF($B45="","",IF(ISERROR(VLOOKUP($A45,'50MS'!$B$11:$B$26,1,FALSE))=TRUE,"","○"))</f>
        <v/>
      </c>
      <c r="V45" s="53" t="str">
        <f>IF($B45="","",IF(ISERROR(VLOOKUP($A45,'50MD'!$B$11:$B$34,1,FALSE))=TRUE,"","○"))</f>
        <v/>
      </c>
      <c r="W45" s="52" t="str">
        <f>IF($B45="","",IF(ISERROR(VLOOKUP($A45,'60MS'!$B$11:$B$26,1,FALSE))=TRUE,"","○"))</f>
        <v/>
      </c>
      <c r="X45" s="53" t="str">
        <f>IF($B45="","",IF(ISERROR(VLOOKUP($A45,'60MD'!$B$11:$B$34,1,FALSE))=TRUE,"","○"))</f>
        <v/>
      </c>
      <c r="Y45" s="54" t="str">
        <f>IF($B45="","",IF(ISERROR(VLOOKUP($A45,'65MS'!$B$11:$B$26,1,FALSE))=TRUE,"","○"))</f>
        <v/>
      </c>
      <c r="Z45" s="53" t="str">
        <f>IF($B45="","",IF(ISERROR(VLOOKUP($A45,'65MD'!$B$11:$B$34,1,FALSE))=TRUE,"","○"))</f>
        <v/>
      </c>
      <c r="AA45" s="52" t="str">
        <f>IF($B45="","",IF(ISERROR(VLOOKUP($A45,'70MS'!$B$11:$B$26,1,FALSE))=TRUE,"","○"))</f>
        <v/>
      </c>
      <c r="AB45" s="53" t="str">
        <f>IF($B45="","",IF(ISERROR(VLOOKUP($A45,'70MD'!$B$11:$B$34,1,FALSE))=TRUE,"","○"))</f>
        <v/>
      </c>
      <c r="AC45" s="52" t="str">
        <f>IF($B45="","",IF(ISERROR(VLOOKUP($A45,WS!$B$11:$B$26,1,FALSE))=TRUE,"","○"))</f>
        <v/>
      </c>
      <c r="AD45" s="53" t="str">
        <f>IF($B45="","",IF(ISERROR(VLOOKUP($A45,WD!$B$11:$B$34,1,FALSE))=TRUE,"","○"))</f>
        <v/>
      </c>
      <c r="AE45" s="52" t="str">
        <f>IF($B45="","",IF(ISERROR(VLOOKUP($A45,'30WS'!$B$11:$B$26,1,FALSE))=TRUE,"","○"))</f>
        <v/>
      </c>
      <c r="AF45" s="53" t="str">
        <f>IF($B45="","",IF(ISERROR(VLOOKUP($A45,'30WD'!$B$11:$B$34,1,FALSE))=TRUE,"","○"))</f>
        <v/>
      </c>
      <c r="AG45" s="54" t="str">
        <f>IF($B45="","",IF(ISERROR(VLOOKUP($A45,'40WS'!$B$11:$B$26,1,FALSE))=TRUE,"","○"))</f>
        <v/>
      </c>
      <c r="AH45" s="53" t="str">
        <f>IF($B45="","",IF(ISERROR(VLOOKUP($A45,'40WD'!$B$11:$B$34,1,FALSE))=TRUE,"","○"))</f>
        <v/>
      </c>
      <c r="AI45" s="52" t="str">
        <f>IF($B45="","",IF(ISERROR(VLOOKUP($A45,'50WS'!$B$11:$B$26,1,FALSE))=TRUE,"","○"))</f>
        <v/>
      </c>
      <c r="AJ45" s="53" t="str">
        <f>IF($B45="","",IF(ISERROR(VLOOKUP($A45,'50WD'!$B$11:$B$34,1,FALSE))=TRUE,"","○"))</f>
        <v/>
      </c>
      <c r="AK45" s="54" t="str">
        <f>IF($B45="","",IF(ISERROR(VLOOKUP($A45,'55WS'!$B$11:$B$26,1,FALSE))=TRUE,"","○"))</f>
        <v/>
      </c>
      <c r="AL45" s="53" t="str">
        <f>IF($B45="","",IF(ISERROR(VLOOKUP($A45,'55WD'!$B$11:$B$34,1,FALSE))=TRUE,"","○"))</f>
        <v/>
      </c>
      <c r="AM45" s="46" t="str">
        <f>IF($B45="","",IF(ISERROR(VLOOKUP($A45,'60WS'!$B$11:$B$26,1,FALSE))=TRUE,"","○"))</f>
        <v/>
      </c>
      <c r="AN45" s="45" t="str">
        <f>IF($B45="","",IF(ISERROR(VLOOKUP($A45,'60WD'!$B$11:$B$34,1,FALSE))=TRUE,"","○"))</f>
        <v/>
      </c>
      <c r="AO45" s="46" t="str">
        <f>IF($B45="","",IF(ISERROR(VLOOKUP($A45,'65WS'!$B$11:$B$26,1,FALSE))=TRUE,"","○"))</f>
        <v/>
      </c>
      <c r="AP45" s="47" t="str">
        <f>IF($B45="","",IF(ISERROR(VLOOKUP($A45,'65WD'!$B$11:$B$34,1,FALSE))=TRUE,"","○"))</f>
        <v/>
      </c>
    </row>
    <row r="46" spans="1:42" ht="15" customHeight="1" x14ac:dyDescent="0.2">
      <c r="A46" s="41">
        <v>41</v>
      </c>
      <c r="B46" s="42" t="str">
        <f>IF($A46="","",IF(VLOOKUP($A46,選手名簿!$A$9:$Q$58,2)="","",VLOOKUP($A46,選手名簿!$A$9:$Q$58,2)))</f>
        <v/>
      </c>
      <c r="C46" s="43" t="str">
        <f>IF($A46="","",IF(VLOOKUP($A46,選手名簿!$A$9:$Q$58,3)="","",VLOOKUP($A46,選手名簿!$A$9:$Q$58,3)))</f>
        <v/>
      </c>
      <c r="D46" s="125" t="str">
        <f>IF($A46="","",IF(VLOOKUP($A46,選手名簿!$A$9:$Q$58,4)="","",VLOOKUP($A46,選手名簿!$A$9:$Q$58,4)))</f>
        <v/>
      </c>
      <c r="E46" s="126" t="str">
        <f>IF($A46="","",IF(VLOOKUP($A46,選手名簿!$A$9:$Q$58,5)="","",VLOOKUP($A46,選手名簿!$A$9:$Q$58,5)))</f>
        <v/>
      </c>
      <c r="F46" s="75"/>
      <c r="G46" s="16"/>
      <c r="H46" s="17"/>
      <c r="I46" s="17"/>
      <c r="J46" s="35" t="str">
        <f>IF($B46="","",IF(ISERROR(VLOOKUP($A46,MT!$B$14:$B$20,1,FALSE))=TRUE,"","○"))</f>
        <v/>
      </c>
      <c r="K46" s="36" t="str">
        <f>IF($B46="","",IF(ISERROR(VLOOKUP($A46,WT!$B$14:$B$20,1,FALSE))=TRUE,"","○"))</f>
        <v/>
      </c>
      <c r="L46" s="85" t="str">
        <f>IF($B46="","",IF(ISERROR(VLOOKUP($A46,OBT!$B$14:$B$22,1,FALSE)=TRUE),"","○"))</f>
        <v/>
      </c>
      <c r="M46" s="83"/>
      <c r="N46" s="85" t="str">
        <f>IF($B46="","",IF(ISERROR(VLOOKUP($A46,HBT!$B$14:$B$22,1,FALSE)=TRUE),"","○"))</f>
        <v/>
      </c>
      <c r="O46" s="58" t="str">
        <f>IF($B46="","",IF(ISERROR(VLOOKUP($A46,MS!$B$11:$B$26,1,FALSE))=TRUE,"","○"))</f>
        <v/>
      </c>
      <c r="P46" s="45" t="str">
        <f>IF($B46="","",IF(ISERROR(VLOOKUP($A46,MD!$B$11:$B$34,1,FALSE))=TRUE,"","○"))</f>
        <v/>
      </c>
      <c r="Q46" s="52" t="str">
        <f>IF($B46="","",IF(ISERROR(VLOOKUP($A46,'30MS'!$B$11:$B$26,1,FALSE))=TRUE,"","○"))</f>
        <v/>
      </c>
      <c r="R46" s="53" t="str">
        <f>IF($B46="","",IF(ISERROR(VLOOKUP($A46,'30MD'!$B$11:$B$34,1,FALSE))=TRUE,"","○"))</f>
        <v/>
      </c>
      <c r="S46" s="52" t="str">
        <f>IF($B46="","",IF(ISERROR(VLOOKUP($A46,'40MS'!$B$11:$B$26,1,FALSE))=TRUE,"","○"))</f>
        <v/>
      </c>
      <c r="T46" s="53" t="str">
        <f>IF($B46="","",IF(ISERROR(VLOOKUP($A46,'40MD'!$B$11:$B$34,1,FALSE))=TRUE,"","○"))</f>
        <v/>
      </c>
      <c r="U46" s="52" t="str">
        <f>IF($B46="","",IF(ISERROR(VLOOKUP($A46,'50MS'!$B$11:$B$26,1,FALSE))=TRUE,"","○"))</f>
        <v/>
      </c>
      <c r="V46" s="53" t="str">
        <f>IF($B46="","",IF(ISERROR(VLOOKUP($A46,'50MD'!$B$11:$B$34,1,FALSE))=TRUE,"","○"))</f>
        <v/>
      </c>
      <c r="W46" s="52" t="str">
        <f>IF($B46="","",IF(ISERROR(VLOOKUP($A46,'60MS'!$B$11:$B$26,1,FALSE))=TRUE,"","○"))</f>
        <v/>
      </c>
      <c r="X46" s="53" t="str">
        <f>IF($B46="","",IF(ISERROR(VLOOKUP($A46,'60MD'!$B$11:$B$34,1,FALSE))=TRUE,"","○"))</f>
        <v/>
      </c>
      <c r="Y46" s="54" t="str">
        <f>IF($B46="","",IF(ISERROR(VLOOKUP($A46,'65MS'!$B$11:$B$26,1,FALSE))=TRUE,"","○"))</f>
        <v/>
      </c>
      <c r="Z46" s="53" t="str">
        <f>IF($B46="","",IF(ISERROR(VLOOKUP($A46,'65MD'!$B$11:$B$34,1,FALSE))=TRUE,"","○"))</f>
        <v/>
      </c>
      <c r="AA46" s="52" t="str">
        <f>IF($B46="","",IF(ISERROR(VLOOKUP($A46,'70MS'!$B$11:$B$26,1,FALSE))=TRUE,"","○"))</f>
        <v/>
      </c>
      <c r="AB46" s="53" t="str">
        <f>IF($B46="","",IF(ISERROR(VLOOKUP($A46,'70MD'!$B$11:$B$34,1,FALSE))=TRUE,"","○"))</f>
        <v/>
      </c>
      <c r="AC46" s="52" t="str">
        <f>IF($B46="","",IF(ISERROR(VLOOKUP($A46,WS!$B$11:$B$26,1,FALSE))=TRUE,"","○"))</f>
        <v/>
      </c>
      <c r="AD46" s="53" t="str">
        <f>IF($B46="","",IF(ISERROR(VLOOKUP($A46,WD!$B$11:$B$34,1,FALSE))=TRUE,"","○"))</f>
        <v/>
      </c>
      <c r="AE46" s="52" t="str">
        <f>IF($B46="","",IF(ISERROR(VLOOKUP($A46,'30WS'!$B$11:$B$26,1,FALSE))=TRUE,"","○"))</f>
        <v/>
      </c>
      <c r="AF46" s="53" t="str">
        <f>IF($B46="","",IF(ISERROR(VLOOKUP($A46,'30WD'!$B$11:$B$34,1,FALSE))=TRUE,"","○"))</f>
        <v/>
      </c>
      <c r="AG46" s="54" t="str">
        <f>IF($B46="","",IF(ISERROR(VLOOKUP($A46,'40WS'!$B$11:$B$26,1,FALSE))=TRUE,"","○"))</f>
        <v/>
      </c>
      <c r="AH46" s="53" t="str">
        <f>IF($B46="","",IF(ISERROR(VLOOKUP($A46,'40WD'!$B$11:$B$34,1,FALSE))=TRUE,"","○"))</f>
        <v/>
      </c>
      <c r="AI46" s="52" t="str">
        <f>IF($B46="","",IF(ISERROR(VLOOKUP($A46,'50WS'!$B$11:$B$26,1,FALSE))=TRUE,"","○"))</f>
        <v/>
      </c>
      <c r="AJ46" s="53" t="str">
        <f>IF($B46="","",IF(ISERROR(VLOOKUP($A46,'50WD'!$B$11:$B$34,1,FALSE))=TRUE,"","○"))</f>
        <v/>
      </c>
      <c r="AK46" s="54" t="str">
        <f>IF($B46="","",IF(ISERROR(VLOOKUP($A46,'55WS'!$B$11:$B$26,1,FALSE))=TRUE,"","○"))</f>
        <v/>
      </c>
      <c r="AL46" s="53" t="str">
        <f>IF($B46="","",IF(ISERROR(VLOOKUP($A46,'55WD'!$B$11:$B$34,1,FALSE))=TRUE,"","○"))</f>
        <v/>
      </c>
      <c r="AM46" s="46" t="str">
        <f>IF($B46="","",IF(ISERROR(VLOOKUP($A46,'60WS'!$B$11:$B$26,1,FALSE))=TRUE,"","○"))</f>
        <v/>
      </c>
      <c r="AN46" s="45" t="str">
        <f>IF($B46="","",IF(ISERROR(VLOOKUP($A46,'60WD'!$B$11:$B$34,1,FALSE))=TRUE,"","○"))</f>
        <v/>
      </c>
      <c r="AO46" s="46" t="str">
        <f>IF($B46="","",IF(ISERROR(VLOOKUP($A46,'65WS'!$B$11:$B$26,1,FALSE))=TRUE,"","○"))</f>
        <v/>
      </c>
      <c r="AP46" s="47" t="str">
        <f>IF($B46="","",IF(ISERROR(VLOOKUP($A46,'65WD'!$B$11:$B$34,1,FALSE))=TRUE,"","○"))</f>
        <v/>
      </c>
    </row>
    <row r="47" spans="1:42" ht="15" customHeight="1" x14ac:dyDescent="0.2">
      <c r="A47" s="41">
        <v>42</v>
      </c>
      <c r="B47" s="42" t="str">
        <f>IF($A47="","",IF(VLOOKUP($A47,選手名簿!$A$9:$Q$58,2)="","",VLOOKUP($A47,選手名簿!$A$9:$Q$58,2)))</f>
        <v/>
      </c>
      <c r="C47" s="43" t="str">
        <f>IF($A47="","",IF(VLOOKUP($A47,選手名簿!$A$9:$Q$58,3)="","",VLOOKUP($A47,選手名簿!$A$9:$Q$58,3)))</f>
        <v/>
      </c>
      <c r="D47" s="125" t="str">
        <f>IF($A47="","",IF(VLOOKUP($A47,選手名簿!$A$9:$Q$58,4)="","",VLOOKUP($A47,選手名簿!$A$9:$Q$58,4)))</f>
        <v/>
      </c>
      <c r="E47" s="126" t="str">
        <f>IF($A47="","",IF(VLOOKUP($A47,選手名簿!$A$9:$Q$58,5)="","",VLOOKUP($A47,選手名簿!$A$9:$Q$58,5)))</f>
        <v/>
      </c>
      <c r="F47" s="75"/>
      <c r="G47" s="16"/>
      <c r="H47" s="17"/>
      <c r="I47" s="17"/>
      <c r="J47" s="35" t="str">
        <f>IF($B47="","",IF(ISERROR(VLOOKUP($A47,MT!$B$14:$B$20,1,FALSE))=TRUE,"","○"))</f>
        <v/>
      </c>
      <c r="K47" s="36" t="str">
        <f>IF($B47="","",IF(ISERROR(VLOOKUP($A47,WT!$B$14:$B$20,1,FALSE))=TRUE,"","○"))</f>
        <v/>
      </c>
      <c r="L47" s="85" t="str">
        <f>IF($B47="","",IF(ISERROR(VLOOKUP($A47,OBT!$B$14:$B$22,1,FALSE)=TRUE),"","○"))</f>
        <v/>
      </c>
      <c r="M47" s="83"/>
      <c r="N47" s="85" t="str">
        <f>IF($B47="","",IF(ISERROR(VLOOKUP($A47,HBT!$B$14:$B$22,1,FALSE)=TRUE),"","○"))</f>
        <v/>
      </c>
      <c r="O47" s="58" t="str">
        <f>IF($B47="","",IF(ISERROR(VLOOKUP($A47,MS!$B$11:$B$26,1,FALSE))=TRUE,"","○"))</f>
        <v/>
      </c>
      <c r="P47" s="45" t="str">
        <f>IF($B47="","",IF(ISERROR(VLOOKUP($A47,MD!$B$11:$B$34,1,FALSE))=TRUE,"","○"))</f>
        <v/>
      </c>
      <c r="Q47" s="52" t="str">
        <f>IF($B47="","",IF(ISERROR(VLOOKUP($A47,'30MS'!$B$11:$B$26,1,FALSE))=TRUE,"","○"))</f>
        <v/>
      </c>
      <c r="R47" s="53" t="str">
        <f>IF($B47="","",IF(ISERROR(VLOOKUP($A47,'30MD'!$B$11:$B$34,1,FALSE))=TRUE,"","○"))</f>
        <v/>
      </c>
      <c r="S47" s="52" t="str">
        <f>IF($B47="","",IF(ISERROR(VLOOKUP($A47,'40MS'!$B$11:$B$26,1,FALSE))=TRUE,"","○"))</f>
        <v/>
      </c>
      <c r="T47" s="53" t="str">
        <f>IF($B47="","",IF(ISERROR(VLOOKUP($A47,'40MD'!$B$11:$B$34,1,FALSE))=TRUE,"","○"))</f>
        <v/>
      </c>
      <c r="U47" s="52" t="str">
        <f>IF($B47="","",IF(ISERROR(VLOOKUP($A47,'50MS'!$B$11:$B$26,1,FALSE))=TRUE,"","○"))</f>
        <v/>
      </c>
      <c r="V47" s="53" t="str">
        <f>IF($B47="","",IF(ISERROR(VLOOKUP($A47,'50MD'!$B$11:$B$34,1,FALSE))=TRUE,"","○"))</f>
        <v/>
      </c>
      <c r="W47" s="52" t="str">
        <f>IF($B47="","",IF(ISERROR(VLOOKUP($A47,'60MS'!$B$11:$B$26,1,FALSE))=TRUE,"","○"))</f>
        <v/>
      </c>
      <c r="X47" s="53" t="str">
        <f>IF($B47="","",IF(ISERROR(VLOOKUP($A47,'60MD'!$B$11:$B$34,1,FALSE))=TRUE,"","○"))</f>
        <v/>
      </c>
      <c r="Y47" s="54" t="str">
        <f>IF($B47="","",IF(ISERROR(VLOOKUP($A47,'65MS'!$B$11:$B$26,1,FALSE))=TRUE,"","○"))</f>
        <v/>
      </c>
      <c r="Z47" s="53" t="str">
        <f>IF($B47="","",IF(ISERROR(VLOOKUP($A47,'65MD'!$B$11:$B$34,1,FALSE))=TRUE,"","○"))</f>
        <v/>
      </c>
      <c r="AA47" s="52" t="str">
        <f>IF($B47="","",IF(ISERROR(VLOOKUP($A47,'70MS'!$B$11:$B$26,1,FALSE))=TRUE,"","○"))</f>
        <v/>
      </c>
      <c r="AB47" s="53" t="str">
        <f>IF($B47="","",IF(ISERROR(VLOOKUP($A47,'70MD'!$B$11:$B$34,1,FALSE))=TRUE,"","○"))</f>
        <v/>
      </c>
      <c r="AC47" s="52" t="str">
        <f>IF($B47="","",IF(ISERROR(VLOOKUP($A47,WS!$B$11:$B$26,1,FALSE))=TRUE,"","○"))</f>
        <v/>
      </c>
      <c r="AD47" s="53" t="str">
        <f>IF($B47="","",IF(ISERROR(VLOOKUP($A47,WD!$B$11:$B$34,1,FALSE))=TRUE,"","○"))</f>
        <v/>
      </c>
      <c r="AE47" s="52" t="str">
        <f>IF($B47="","",IF(ISERROR(VLOOKUP($A47,'30WS'!$B$11:$B$26,1,FALSE))=TRUE,"","○"))</f>
        <v/>
      </c>
      <c r="AF47" s="53" t="str">
        <f>IF($B47="","",IF(ISERROR(VLOOKUP($A47,'30WD'!$B$11:$B$34,1,FALSE))=TRUE,"","○"))</f>
        <v/>
      </c>
      <c r="AG47" s="54" t="str">
        <f>IF($B47="","",IF(ISERROR(VLOOKUP($A47,'40WS'!$B$11:$B$26,1,FALSE))=TRUE,"","○"))</f>
        <v/>
      </c>
      <c r="AH47" s="53" t="str">
        <f>IF($B47="","",IF(ISERROR(VLOOKUP($A47,'40WD'!$B$11:$B$34,1,FALSE))=TRUE,"","○"))</f>
        <v/>
      </c>
      <c r="AI47" s="52" t="str">
        <f>IF($B47="","",IF(ISERROR(VLOOKUP($A47,'50WS'!$B$11:$B$26,1,FALSE))=TRUE,"","○"))</f>
        <v/>
      </c>
      <c r="AJ47" s="53" t="str">
        <f>IF($B47="","",IF(ISERROR(VLOOKUP($A47,'50WD'!$B$11:$B$34,1,FALSE))=TRUE,"","○"))</f>
        <v/>
      </c>
      <c r="AK47" s="54" t="str">
        <f>IF($B47="","",IF(ISERROR(VLOOKUP($A47,'55WS'!$B$11:$B$26,1,FALSE))=TRUE,"","○"))</f>
        <v/>
      </c>
      <c r="AL47" s="53" t="str">
        <f>IF($B47="","",IF(ISERROR(VLOOKUP($A47,'55WD'!$B$11:$B$34,1,FALSE))=TRUE,"","○"))</f>
        <v/>
      </c>
      <c r="AM47" s="46" t="str">
        <f>IF($B47="","",IF(ISERROR(VLOOKUP($A47,'60WS'!$B$11:$B$26,1,FALSE))=TRUE,"","○"))</f>
        <v/>
      </c>
      <c r="AN47" s="45" t="str">
        <f>IF($B47="","",IF(ISERROR(VLOOKUP($A47,'60WD'!$B$11:$B$34,1,FALSE))=TRUE,"","○"))</f>
        <v/>
      </c>
      <c r="AO47" s="46" t="str">
        <f>IF($B47="","",IF(ISERROR(VLOOKUP($A47,'65WS'!$B$11:$B$26,1,FALSE))=TRUE,"","○"))</f>
        <v/>
      </c>
      <c r="AP47" s="47" t="str">
        <f>IF($B47="","",IF(ISERROR(VLOOKUP($A47,'65WD'!$B$11:$B$34,1,FALSE))=TRUE,"","○"))</f>
        <v/>
      </c>
    </row>
    <row r="48" spans="1:42" ht="15" customHeight="1" x14ac:dyDescent="0.2">
      <c r="A48" s="41">
        <v>43</v>
      </c>
      <c r="B48" s="42" t="str">
        <f>IF($A48="","",IF(VLOOKUP($A48,選手名簿!$A$9:$Q$58,2)="","",VLOOKUP($A48,選手名簿!$A$9:$Q$58,2)))</f>
        <v/>
      </c>
      <c r="C48" s="43" t="str">
        <f>IF($A48="","",IF(VLOOKUP($A48,選手名簿!$A$9:$Q$58,3)="","",VLOOKUP($A48,選手名簿!$A$9:$Q$58,3)))</f>
        <v/>
      </c>
      <c r="D48" s="125" t="str">
        <f>IF($A48="","",IF(VLOOKUP($A48,選手名簿!$A$9:$Q$58,4)="","",VLOOKUP($A48,選手名簿!$A$9:$Q$58,4)))</f>
        <v/>
      </c>
      <c r="E48" s="126" t="str">
        <f>IF($A48="","",IF(VLOOKUP($A48,選手名簿!$A$9:$Q$58,5)="","",VLOOKUP($A48,選手名簿!$A$9:$Q$58,5)))</f>
        <v/>
      </c>
      <c r="F48" s="75"/>
      <c r="G48" s="16"/>
      <c r="H48" s="17"/>
      <c r="I48" s="17"/>
      <c r="J48" s="35" t="str">
        <f>IF($B48="","",IF(ISERROR(VLOOKUP($A48,MT!$B$14:$B$20,1,FALSE))=TRUE,"","○"))</f>
        <v/>
      </c>
      <c r="K48" s="36" t="str">
        <f>IF($B48="","",IF(ISERROR(VLOOKUP($A48,WT!$B$14:$B$20,1,FALSE))=TRUE,"","○"))</f>
        <v/>
      </c>
      <c r="L48" s="85" t="str">
        <f>IF($B48="","",IF(ISERROR(VLOOKUP($A48,OBT!$B$14:$B$22,1,FALSE)=TRUE),"","○"))</f>
        <v/>
      </c>
      <c r="M48" s="83"/>
      <c r="N48" s="85" t="str">
        <f>IF($B48="","",IF(ISERROR(VLOOKUP($A48,HBT!$B$14:$B$22,1,FALSE)=TRUE),"","○"))</f>
        <v/>
      </c>
      <c r="O48" s="58" t="str">
        <f>IF($B48="","",IF(ISERROR(VLOOKUP($A48,MS!$B$11:$B$26,1,FALSE))=TRUE,"","○"))</f>
        <v/>
      </c>
      <c r="P48" s="45" t="str">
        <f>IF($B48="","",IF(ISERROR(VLOOKUP($A48,MD!$B$11:$B$34,1,FALSE))=TRUE,"","○"))</f>
        <v/>
      </c>
      <c r="Q48" s="52" t="str">
        <f>IF($B48="","",IF(ISERROR(VLOOKUP($A48,'30MS'!$B$11:$B$26,1,FALSE))=TRUE,"","○"))</f>
        <v/>
      </c>
      <c r="R48" s="53" t="str">
        <f>IF($B48="","",IF(ISERROR(VLOOKUP($A48,'30MD'!$B$11:$B$34,1,FALSE))=TRUE,"","○"))</f>
        <v/>
      </c>
      <c r="S48" s="52" t="str">
        <f>IF($B48="","",IF(ISERROR(VLOOKUP($A48,'40MS'!$B$11:$B$26,1,FALSE))=TRUE,"","○"))</f>
        <v/>
      </c>
      <c r="T48" s="53" t="str">
        <f>IF($B48="","",IF(ISERROR(VLOOKUP($A48,'40MD'!$B$11:$B$34,1,FALSE))=TRUE,"","○"))</f>
        <v/>
      </c>
      <c r="U48" s="52" t="str">
        <f>IF($B48="","",IF(ISERROR(VLOOKUP($A48,'50MS'!$B$11:$B$26,1,FALSE))=TRUE,"","○"))</f>
        <v/>
      </c>
      <c r="V48" s="53" t="str">
        <f>IF($B48="","",IF(ISERROR(VLOOKUP($A48,'50MD'!$B$11:$B$34,1,FALSE))=TRUE,"","○"))</f>
        <v/>
      </c>
      <c r="W48" s="52" t="str">
        <f>IF($B48="","",IF(ISERROR(VLOOKUP($A48,'60MS'!$B$11:$B$26,1,FALSE))=TRUE,"","○"))</f>
        <v/>
      </c>
      <c r="X48" s="53" t="str">
        <f>IF($B48="","",IF(ISERROR(VLOOKUP($A48,'60MD'!$B$11:$B$34,1,FALSE))=TRUE,"","○"))</f>
        <v/>
      </c>
      <c r="Y48" s="54" t="str">
        <f>IF($B48="","",IF(ISERROR(VLOOKUP($A48,'65MS'!$B$11:$B$26,1,FALSE))=TRUE,"","○"))</f>
        <v/>
      </c>
      <c r="Z48" s="53" t="str">
        <f>IF($B48="","",IF(ISERROR(VLOOKUP($A48,'65MD'!$B$11:$B$34,1,FALSE))=TRUE,"","○"))</f>
        <v/>
      </c>
      <c r="AA48" s="52" t="str">
        <f>IF($B48="","",IF(ISERROR(VLOOKUP($A48,'70MS'!$B$11:$B$26,1,FALSE))=TRUE,"","○"))</f>
        <v/>
      </c>
      <c r="AB48" s="53" t="str">
        <f>IF($B48="","",IF(ISERROR(VLOOKUP($A48,'70MD'!$B$11:$B$34,1,FALSE))=TRUE,"","○"))</f>
        <v/>
      </c>
      <c r="AC48" s="52" t="str">
        <f>IF($B48="","",IF(ISERROR(VLOOKUP($A48,WS!$B$11:$B$26,1,FALSE))=TRUE,"","○"))</f>
        <v/>
      </c>
      <c r="AD48" s="53" t="str">
        <f>IF($B48="","",IF(ISERROR(VLOOKUP($A48,WD!$B$11:$B$34,1,FALSE))=TRUE,"","○"))</f>
        <v/>
      </c>
      <c r="AE48" s="52" t="str">
        <f>IF($B48="","",IF(ISERROR(VLOOKUP($A48,'30WS'!$B$11:$B$26,1,FALSE))=TRUE,"","○"))</f>
        <v/>
      </c>
      <c r="AF48" s="53" t="str">
        <f>IF($B48="","",IF(ISERROR(VLOOKUP($A48,'30WD'!$B$11:$B$34,1,FALSE))=TRUE,"","○"))</f>
        <v/>
      </c>
      <c r="AG48" s="54" t="str">
        <f>IF($B48="","",IF(ISERROR(VLOOKUP($A48,'40WS'!$B$11:$B$26,1,FALSE))=TRUE,"","○"))</f>
        <v/>
      </c>
      <c r="AH48" s="53" t="str">
        <f>IF($B48="","",IF(ISERROR(VLOOKUP($A48,'40WD'!$B$11:$B$34,1,FALSE))=TRUE,"","○"))</f>
        <v/>
      </c>
      <c r="AI48" s="52" t="str">
        <f>IF($B48="","",IF(ISERROR(VLOOKUP($A48,'50WS'!$B$11:$B$26,1,FALSE))=TRUE,"","○"))</f>
        <v/>
      </c>
      <c r="AJ48" s="53" t="str">
        <f>IF($B48="","",IF(ISERROR(VLOOKUP($A48,'50WD'!$B$11:$B$34,1,FALSE))=TRUE,"","○"))</f>
        <v/>
      </c>
      <c r="AK48" s="54" t="str">
        <f>IF($B48="","",IF(ISERROR(VLOOKUP($A48,'55WS'!$B$11:$B$26,1,FALSE))=TRUE,"","○"))</f>
        <v/>
      </c>
      <c r="AL48" s="53" t="str">
        <f>IF($B48="","",IF(ISERROR(VLOOKUP($A48,'55WD'!$B$11:$B$34,1,FALSE))=TRUE,"","○"))</f>
        <v/>
      </c>
      <c r="AM48" s="46" t="str">
        <f>IF($B48="","",IF(ISERROR(VLOOKUP($A48,'60WS'!$B$11:$B$26,1,FALSE))=TRUE,"","○"))</f>
        <v/>
      </c>
      <c r="AN48" s="45" t="str">
        <f>IF($B48="","",IF(ISERROR(VLOOKUP($A48,'60WD'!$B$11:$B$34,1,FALSE))=TRUE,"","○"))</f>
        <v/>
      </c>
      <c r="AO48" s="46" t="str">
        <f>IF($B48="","",IF(ISERROR(VLOOKUP($A48,'65WS'!$B$11:$B$26,1,FALSE))=TRUE,"","○"))</f>
        <v/>
      </c>
      <c r="AP48" s="47" t="str">
        <f>IF($B48="","",IF(ISERROR(VLOOKUP($A48,'65WD'!$B$11:$B$34,1,FALSE))=TRUE,"","○"))</f>
        <v/>
      </c>
    </row>
    <row r="49" spans="1:42" ht="15" customHeight="1" x14ac:dyDescent="0.2">
      <c r="A49" s="41">
        <v>44</v>
      </c>
      <c r="B49" s="42" t="str">
        <f>IF($A49="","",IF(VLOOKUP($A49,選手名簿!$A$9:$Q$58,2)="","",VLOOKUP($A49,選手名簿!$A$9:$Q$58,2)))</f>
        <v/>
      </c>
      <c r="C49" s="43" t="str">
        <f>IF($A49="","",IF(VLOOKUP($A49,選手名簿!$A$9:$Q$58,3)="","",VLOOKUP($A49,選手名簿!$A$9:$Q$58,3)))</f>
        <v/>
      </c>
      <c r="D49" s="125" t="str">
        <f>IF($A49="","",IF(VLOOKUP($A49,選手名簿!$A$9:$Q$58,4)="","",VLOOKUP($A49,選手名簿!$A$9:$Q$58,4)))</f>
        <v/>
      </c>
      <c r="E49" s="126" t="str">
        <f>IF($A49="","",IF(VLOOKUP($A49,選手名簿!$A$9:$Q$58,5)="","",VLOOKUP($A49,選手名簿!$A$9:$Q$58,5)))</f>
        <v/>
      </c>
      <c r="F49" s="75"/>
      <c r="G49" s="16"/>
      <c r="H49" s="17"/>
      <c r="I49" s="17"/>
      <c r="J49" s="35" t="str">
        <f>IF($B49="","",IF(ISERROR(VLOOKUP($A49,MT!$B$14:$B$20,1,FALSE))=TRUE,"","○"))</f>
        <v/>
      </c>
      <c r="K49" s="36" t="str">
        <f>IF($B49="","",IF(ISERROR(VLOOKUP($A49,WT!$B$14:$B$20,1,FALSE))=TRUE,"","○"))</f>
        <v/>
      </c>
      <c r="L49" s="85" t="str">
        <f>IF($B49="","",IF(ISERROR(VLOOKUP($A49,OBT!$B$14:$B$22,1,FALSE)=TRUE),"","○"))</f>
        <v/>
      </c>
      <c r="M49" s="83"/>
      <c r="N49" s="85" t="str">
        <f>IF($B49="","",IF(ISERROR(VLOOKUP($A49,HBT!$B$14:$B$22,1,FALSE)=TRUE),"","○"))</f>
        <v/>
      </c>
      <c r="O49" s="58" t="str">
        <f>IF($B49="","",IF(ISERROR(VLOOKUP($A49,MS!$B$11:$B$26,1,FALSE))=TRUE,"","○"))</f>
        <v/>
      </c>
      <c r="P49" s="45" t="str">
        <f>IF($B49="","",IF(ISERROR(VLOOKUP($A49,MD!$B$11:$B$34,1,FALSE))=TRUE,"","○"))</f>
        <v/>
      </c>
      <c r="Q49" s="52" t="str">
        <f>IF($B49="","",IF(ISERROR(VLOOKUP($A49,'30MS'!$B$11:$B$26,1,FALSE))=TRUE,"","○"))</f>
        <v/>
      </c>
      <c r="R49" s="53" t="str">
        <f>IF($B49="","",IF(ISERROR(VLOOKUP($A49,'30MD'!$B$11:$B$34,1,FALSE))=TRUE,"","○"))</f>
        <v/>
      </c>
      <c r="S49" s="52" t="str">
        <f>IF($B49="","",IF(ISERROR(VLOOKUP($A49,'40MS'!$B$11:$B$26,1,FALSE))=TRUE,"","○"))</f>
        <v/>
      </c>
      <c r="T49" s="53" t="str">
        <f>IF($B49="","",IF(ISERROR(VLOOKUP($A49,'40MD'!$B$11:$B$34,1,FALSE))=TRUE,"","○"))</f>
        <v/>
      </c>
      <c r="U49" s="52" t="str">
        <f>IF($B49="","",IF(ISERROR(VLOOKUP($A49,'50MS'!$B$11:$B$26,1,FALSE))=TRUE,"","○"))</f>
        <v/>
      </c>
      <c r="V49" s="53" t="str">
        <f>IF($B49="","",IF(ISERROR(VLOOKUP($A49,'50MD'!$B$11:$B$34,1,FALSE))=TRUE,"","○"))</f>
        <v/>
      </c>
      <c r="W49" s="52" t="str">
        <f>IF($B49="","",IF(ISERROR(VLOOKUP($A49,'60MS'!$B$11:$B$26,1,FALSE))=TRUE,"","○"))</f>
        <v/>
      </c>
      <c r="X49" s="53" t="str">
        <f>IF($B49="","",IF(ISERROR(VLOOKUP($A49,'60MD'!$B$11:$B$34,1,FALSE))=TRUE,"","○"))</f>
        <v/>
      </c>
      <c r="Y49" s="54" t="str">
        <f>IF($B49="","",IF(ISERROR(VLOOKUP($A49,'65MS'!$B$11:$B$26,1,FALSE))=TRUE,"","○"))</f>
        <v/>
      </c>
      <c r="Z49" s="53" t="str">
        <f>IF($B49="","",IF(ISERROR(VLOOKUP($A49,'65MD'!$B$11:$B$34,1,FALSE))=TRUE,"","○"))</f>
        <v/>
      </c>
      <c r="AA49" s="52" t="str">
        <f>IF($B49="","",IF(ISERROR(VLOOKUP($A49,'70MS'!$B$11:$B$26,1,FALSE))=TRUE,"","○"))</f>
        <v/>
      </c>
      <c r="AB49" s="53" t="str">
        <f>IF($B49="","",IF(ISERROR(VLOOKUP($A49,'70MD'!$B$11:$B$34,1,FALSE))=TRUE,"","○"))</f>
        <v/>
      </c>
      <c r="AC49" s="52" t="str">
        <f>IF($B49="","",IF(ISERROR(VLOOKUP($A49,WS!$B$11:$B$26,1,FALSE))=TRUE,"","○"))</f>
        <v/>
      </c>
      <c r="AD49" s="53" t="str">
        <f>IF($B49="","",IF(ISERROR(VLOOKUP($A49,WD!$B$11:$B$34,1,FALSE))=TRUE,"","○"))</f>
        <v/>
      </c>
      <c r="AE49" s="52" t="str">
        <f>IF($B49="","",IF(ISERROR(VLOOKUP($A49,'30WS'!$B$11:$B$26,1,FALSE))=TRUE,"","○"))</f>
        <v/>
      </c>
      <c r="AF49" s="53" t="str">
        <f>IF($B49="","",IF(ISERROR(VLOOKUP($A49,'30WD'!$B$11:$B$34,1,FALSE))=TRUE,"","○"))</f>
        <v/>
      </c>
      <c r="AG49" s="54" t="str">
        <f>IF($B49="","",IF(ISERROR(VLOOKUP($A49,'40WS'!$B$11:$B$26,1,FALSE))=TRUE,"","○"))</f>
        <v/>
      </c>
      <c r="AH49" s="53" t="str">
        <f>IF($B49="","",IF(ISERROR(VLOOKUP($A49,'40WD'!$B$11:$B$34,1,FALSE))=TRUE,"","○"))</f>
        <v/>
      </c>
      <c r="AI49" s="52" t="str">
        <f>IF($B49="","",IF(ISERROR(VLOOKUP($A49,'50WS'!$B$11:$B$26,1,FALSE))=TRUE,"","○"))</f>
        <v/>
      </c>
      <c r="AJ49" s="53" t="str">
        <f>IF($B49="","",IF(ISERROR(VLOOKUP($A49,'50WD'!$B$11:$B$34,1,FALSE))=TRUE,"","○"))</f>
        <v/>
      </c>
      <c r="AK49" s="54" t="str">
        <f>IF($B49="","",IF(ISERROR(VLOOKUP($A49,'55WS'!$B$11:$B$26,1,FALSE))=TRUE,"","○"))</f>
        <v/>
      </c>
      <c r="AL49" s="53" t="str">
        <f>IF($B49="","",IF(ISERROR(VLOOKUP($A49,'55WD'!$B$11:$B$34,1,FALSE))=TRUE,"","○"))</f>
        <v/>
      </c>
      <c r="AM49" s="46" t="str">
        <f>IF($B49="","",IF(ISERROR(VLOOKUP($A49,'60WS'!$B$11:$B$26,1,FALSE))=TRUE,"","○"))</f>
        <v/>
      </c>
      <c r="AN49" s="45" t="str">
        <f>IF($B49="","",IF(ISERROR(VLOOKUP($A49,'60WD'!$B$11:$B$34,1,FALSE))=TRUE,"","○"))</f>
        <v/>
      </c>
      <c r="AO49" s="46" t="str">
        <f>IF($B49="","",IF(ISERROR(VLOOKUP($A49,'65WS'!$B$11:$B$26,1,FALSE))=TRUE,"","○"))</f>
        <v/>
      </c>
      <c r="AP49" s="47" t="str">
        <f>IF($B49="","",IF(ISERROR(VLOOKUP($A49,'65WD'!$B$11:$B$34,1,FALSE))=TRUE,"","○"))</f>
        <v/>
      </c>
    </row>
    <row r="50" spans="1:42" ht="15" customHeight="1" x14ac:dyDescent="0.2">
      <c r="A50" s="41">
        <v>45</v>
      </c>
      <c r="B50" s="42" t="str">
        <f>IF($A50="","",IF(VLOOKUP($A50,選手名簿!$A$9:$Q$58,2)="","",VLOOKUP($A50,選手名簿!$A$9:$Q$58,2)))</f>
        <v/>
      </c>
      <c r="C50" s="43" t="str">
        <f>IF($A50="","",IF(VLOOKUP($A50,選手名簿!$A$9:$Q$58,3)="","",VLOOKUP($A50,選手名簿!$A$9:$Q$58,3)))</f>
        <v/>
      </c>
      <c r="D50" s="125" t="str">
        <f>IF($A50="","",IF(VLOOKUP($A50,選手名簿!$A$9:$Q$58,4)="","",VLOOKUP($A50,選手名簿!$A$9:$Q$58,4)))</f>
        <v/>
      </c>
      <c r="E50" s="126" t="str">
        <f>IF($A50="","",IF(VLOOKUP($A50,選手名簿!$A$9:$Q$58,5)="","",VLOOKUP($A50,選手名簿!$A$9:$Q$58,5)))</f>
        <v/>
      </c>
      <c r="F50" s="75"/>
      <c r="G50" s="16"/>
      <c r="H50" s="17"/>
      <c r="I50" s="17"/>
      <c r="J50" s="35" t="str">
        <f>IF($B50="","",IF(ISERROR(VLOOKUP($A50,MT!$B$14:$B$20,1,FALSE))=TRUE,"","○"))</f>
        <v/>
      </c>
      <c r="K50" s="36" t="str">
        <f>IF($B50="","",IF(ISERROR(VLOOKUP($A50,WT!$B$14:$B$20,1,FALSE))=TRUE,"","○"))</f>
        <v/>
      </c>
      <c r="L50" s="85" t="str">
        <f>IF($B50="","",IF(ISERROR(VLOOKUP($A50,OBT!$B$14:$B$22,1,FALSE)=TRUE),"","○"))</f>
        <v/>
      </c>
      <c r="M50" s="83"/>
      <c r="N50" s="85" t="str">
        <f>IF($B50="","",IF(ISERROR(VLOOKUP($A50,HBT!$B$14:$B$22,1,FALSE)=TRUE),"","○"))</f>
        <v/>
      </c>
      <c r="O50" s="58" t="str">
        <f>IF($B50="","",IF(ISERROR(VLOOKUP($A50,MS!$B$11:$B$26,1,FALSE))=TRUE,"","○"))</f>
        <v/>
      </c>
      <c r="P50" s="45" t="str">
        <f>IF($B50="","",IF(ISERROR(VLOOKUP($A50,MD!$B$11:$B$34,1,FALSE))=TRUE,"","○"))</f>
        <v/>
      </c>
      <c r="Q50" s="52" t="str">
        <f>IF($B50="","",IF(ISERROR(VLOOKUP($A50,'30MS'!$B$11:$B$26,1,FALSE))=TRUE,"","○"))</f>
        <v/>
      </c>
      <c r="R50" s="53" t="str">
        <f>IF($B50="","",IF(ISERROR(VLOOKUP($A50,'30MD'!$B$11:$B$34,1,FALSE))=TRUE,"","○"))</f>
        <v/>
      </c>
      <c r="S50" s="52" t="str">
        <f>IF($B50="","",IF(ISERROR(VLOOKUP($A50,'40MS'!$B$11:$B$26,1,FALSE))=TRUE,"","○"))</f>
        <v/>
      </c>
      <c r="T50" s="53" t="str">
        <f>IF($B50="","",IF(ISERROR(VLOOKUP($A50,'40MD'!$B$11:$B$34,1,FALSE))=TRUE,"","○"))</f>
        <v/>
      </c>
      <c r="U50" s="52" t="str">
        <f>IF($B50="","",IF(ISERROR(VLOOKUP($A50,'50MS'!$B$11:$B$26,1,FALSE))=TRUE,"","○"))</f>
        <v/>
      </c>
      <c r="V50" s="53" t="str">
        <f>IF($B50="","",IF(ISERROR(VLOOKUP($A50,'50MD'!$B$11:$B$34,1,FALSE))=TRUE,"","○"))</f>
        <v/>
      </c>
      <c r="W50" s="52" t="str">
        <f>IF($B50="","",IF(ISERROR(VLOOKUP($A50,'60MS'!$B$11:$B$26,1,FALSE))=TRUE,"","○"))</f>
        <v/>
      </c>
      <c r="X50" s="53" t="str">
        <f>IF($B50="","",IF(ISERROR(VLOOKUP($A50,'60MD'!$B$11:$B$34,1,FALSE))=TRUE,"","○"))</f>
        <v/>
      </c>
      <c r="Y50" s="54" t="str">
        <f>IF($B50="","",IF(ISERROR(VLOOKUP($A50,'65MS'!$B$11:$B$26,1,FALSE))=TRUE,"","○"))</f>
        <v/>
      </c>
      <c r="Z50" s="53" t="str">
        <f>IF($B50="","",IF(ISERROR(VLOOKUP($A50,'65MD'!$B$11:$B$34,1,FALSE))=TRUE,"","○"))</f>
        <v/>
      </c>
      <c r="AA50" s="52" t="str">
        <f>IF($B50="","",IF(ISERROR(VLOOKUP($A50,'70MS'!$B$11:$B$26,1,FALSE))=TRUE,"","○"))</f>
        <v/>
      </c>
      <c r="AB50" s="53" t="str">
        <f>IF($B50="","",IF(ISERROR(VLOOKUP($A50,'70MD'!$B$11:$B$34,1,FALSE))=TRUE,"","○"))</f>
        <v/>
      </c>
      <c r="AC50" s="52" t="str">
        <f>IF($B50="","",IF(ISERROR(VLOOKUP($A50,WS!$B$11:$B$26,1,FALSE))=TRUE,"","○"))</f>
        <v/>
      </c>
      <c r="AD50" s="53" t="str">
        <f>IF($B50="","",IF(ISERROR(VLOOKUP($A50,WD!$B$11:$B$34,1,FALSE))=TRUE,"","○"))</f>
        <v/>
      </c>
      <c r="AE50" s="52" t="str">
        <f>IF($B50="","",IF(ISERROR(VLOOKUP($A50,'30WS'!$B$11:$B$26,1,FALSE))=TRUE,"","○"))</f>
        <v/>
      </c>
      <c r="AF50" s="53" t="str">
        <f>IF($B50="","",IF(ISERROR(VLOOKUP($A50,'30WD'!$B$11:$B$34,1,FALSE))=TRUE,"","○"))</f>
        <v/>
      </c>
      <c r="AG50" s="54" t="str">
        <f>IF($B50="","",IF(ISERROR(VLOOKUP($A50,'40WS'!$B$11:$B$26,1,FALSE))=TRUE,"","○"))</f>
        <v/>
      </c>
      <c r="AH50" s="53" t="str">
        <f>IF($B50="","",IF(ISERROR(VLOOKUP($A50,'40WD'!$B$11:$B$34,1,FALSE))=TRUE,"","○"))</f>
        <v/>
      </c>
      <c r="AI50" s="52" t="str">
        <f>IF($B50="","",IF(ISERROR(VLOOKUP($A50,'50WS'!$B$11:$B$26,1,FALSE))=TRUE,"","○"))</f>
        <v/>
      </c>
      <c r="AJ50" s="53" t="str">
        <f>IF($B50="","",IF(ISERROR(VLOOKUP($A50,'50WD'!$B$11:$B$34,1,FALSE))=TRUE,"","○"))</f>
        <v/>
      </c>
      <c r="AK50" s="54" t="str">
        <f>IF($B50="","",IF(ISERROR(VLOOKUP($A50,'55WS'!$B$11:$B$26,1,FALSE))=TRUE,"","○"))</f>
        <v/>
      </c>
      <c r="AL50" s="53" t="str">
        <f>IF($B50="","",IF(ISERROR(VLOOKUP($A50,'55WD'!$B$11:$B$34,1,FALSE))=TRUE,"","○"))</f>
        <v/>
      </c>
      <c r="AM50" s="46" t="str">
        <f>IF($B50="","",IF(ISERROR(VLOOKUP($A50,'60WS'!$B$11:$B$26,1,FALSE))=TRUE,"","○"))</f>
        <v/>
      </c>
      <c r="AN50" s="45" t="str">
        <f>IF($B50="","",IF(ISERROR(VLOOKUP($A50,'60WD'!$B$11:$B$34,1,FALSE))=TRUE,"","○"))</f>
        <v/>
      </c>
      <c r="AO50" s="46" t="str">
        <f>IF($B50="","",IF(ISERROR(VLOOKUP($A50,'65WS'!$B$11:$B$26,1,FALSE))=TRUE,"","○"))</f>
        <v/>
      </c>
      <c r="AP50" s="47" t="str">
        <f>IF($B50="","",IF(ISERROR(VLOOKUP($A50,'65WD'!$B$11:$B$34,1,FALSE))=TRUE,"","○"))</f>
        <v/>
      </c>
    </row>
    <row r="51" spans="1:42" ht="15" customHeight="1" x14ac:dyDescent="0.2">
      <c r="A51" s="41">
        <v>46</v>
      </c>
      <c r="B51" s="42" t="str">
        <f>IF($A51="","",IF(VLOOKUP($A51,選手名簿!$A$9:$Q$58,2)="","",VLOOKUP($A51,選手名簿!$A$9:$Q$58,2)))</f>
        <v/>
      </c>
      <c r="C51" s="43" t="str">
        <f>IF($A51="","",IF(VLOOKUP($A51,選手名簿!$A$9:$Q$58,3)="","",VLOOKUP($A51,選手名簿!$A$9:$Q$58,3)))</f>
        <v/>
      </c>
      <c r="D51" s="125" t="str">
        <f>IF($A51="","",IF(VLOOKUP($A51,選手名簿!$A$9:$Q$58,4)="","",VLOOKUP($A51,選手名簿!$A$9:$Q$58,4)))</f>
        <v/>
      </c>
      <c r="E51" s="126" t="str">
        <f>IF($A51="","",IF(VLOOKUP($A51,選手名簿!$A$9:$Q$58,5)="","",VLOOKUP($A51,選手名簿!$A$9:$Q$58,5)))</f>
        <v/>
      </c>
      <c r="F51" s="75"/>
      <c r="G51" s="16"/>
      <c r="H51" s="17"/>
      <c r="I51" s="17"/>
      <c r="J51" s="35" t="str">
        <f>IF($B51="","",IF(ISERROR(VLOOKUP($A51,MT!$B$14:$B$20,1,FALSE))=TRUE,"","○"))</f>
        <v/>
      </c>
      <c r="K51" s="36" t="str">
        <f>IF($B51="","",IF(ISERROR(VLOOKUP($A51,WT!$B$14:$B$20,1,FALSE))=TRUE,"","○"))</f>
        <v/>
      </c>
      <c r="L51" s="85" t="str">
        <f>IF($B51="","",IF(ISERROR(VLOOKUP($A51,OBT!$B$14:$B$22,1,FALSE)=TRUE),"","○"))</f>
        <v/>
      </c>
      <c r="M51" s="83"/>
      <c r="N51" s="85" t="str">
        <f>IF($B51="","",IF(ISERROR(VLOOKUP($A51,HBT!$B$14:$B$22,1,FALSE)=TRUE),"","○"))</f>
        <v/>
      </c>
      <c r="O51" s="58" t="str">
        <f>IF($B51="","",IF(ISERROR(VLOOKUP($A51,MS!$B$11:$B$26,1,FALSE))=TRUE,"","○"))</f>
        <v/>
      </c>
      <c r="P51" s="45" t="str">
        <f>IF($B51="","",IF(ISERROR(VLOOKUP($A51,MD!$B$11:$B$34,1,FALSE))=TRUE,"","○"))</f>
        <v/>
      </c>
      <c r="Q51" s="52" t="str">
        <f>IF($B51="","",IF(ISERROR(VLOOKUP($A51,'30MS'!$B$11:$B$26,1,FALSE))=TRUE,"","○"))</f>
        <v/>
      </c>
      <c r="R51" s="53" t="str">
        <f>IF($B51="","",IF(ISERROR(VLOOKUP($A51,'30MD'!$B$11:$B$34,1,FALSE))=TRUE,"","○"))</f>
        <v/>
      </c>
      <c r="S51" s="52" t="str">
        <f>IF($B51="","",IF(ISERROR(VLOOKUP($A51,'40MS'!$B$11:$B$26,1,FALSE))=TRUE,"","○"))</f>
        <v/>
      </c>
      <c r="T51" s="53" t="str">
        <f>IF($B51="","",IF(ISERROR(VLOOKUP($A51,'40MD'!$B$11:$B$34,1,FALSE))=TRUE,"","○"))</f>
        <v/>
      </c>
      <c r="U51" s="52" t="str">
        <f>IF($B51="","",IF(ISERROR(VLOOKUP($A51,'50MS'!$B$11:$B$26,1,FALSE))=TRUE,"","○"))</f>
        <v/>
      </c>
      <c r="V51" s="53" t="str">
        <f>IF($B51="","",IF(ISERROR(VLOOKUP($A51,'50MD'!$B$11:$B$34,1,FALSE))=TRUE,"","○"))</f>
        <v/>
      </c>
      <c r="W51" s="52" t="str">
        <f>IF($B51="","",IF(ISERROR(VLOOKUP($A51,'60MS'!$B$11:$B$26,1,FALSE))=TRUE,"","○"))</f>
        <v/>
      </c>
      <c r="X51" s="53" t="str">
        <f>IF($B51="","",IF(ISERROR(VLOOKUP($A51,'60MD'!$B$11:$B$34,1,FALSE))=TRUE,"","○"))</f>
        <v/>
      </c>
      <c r="Y51" s="54" t="str">
        <f>IF($B51="","",IF(ISERROR(VLOOKUP($A51,'65MS'!$B$11:$B$26,1,FALSE))=TRUE,"","○"))</f>
        <v/>
      </c>
      <c r="Z51" s="53" t="str">
        <f>IF($B51="","",IF(ISERROR(VLOOKUP($A51,'65MD'!$B$11:$B$34,1,FALSE))=TRUE,"","○"))</f>
        <v/>
      </c>
      <c r="AA51" s="52" t="str">
        <f>IF($B51="","",IF(ISERROR(VLOOKUP($A51,'70MS'!$B$11:$B$26,1,FALSE))=TRUE,"","○"))</f>
        <v/>
      </c>
      <c r="AB51" s="53" t="str">
        <f>IF($B51="","",IF(ISERROR(VLOOKUP($A51,'70MD'!$B$11:$B$34,1,FALSE))=TRUE,"","○"))</f>
        <v/>
      </c>
      <c r="AC51" s="52" t="str">
        <f>IF($B51="","",IF(ISERROR(VLOOKUP($A51,WS!$B$11:$B$26,1,FALSE))=TRUE,"","○"))</f>
        <v/>
      </c>
      <c r="AD51" s="53" t="str">
        <f>IF($B51="","",IF(ISERROR(VLOOKUP($A51,WD!$B$11:$B$34,1,FALSE))=TRUE,"","○"))</f>
        <v/>
      </c>
      <c r="AE51" s="52" t="str">
        <f>IF($B51="","",IF(ISERROR(VLOOKUP($A51,'30WS'!$B$11:$B$26,1,FALSE))=TRUE,"","○"))</f>
        <v/>
      </c>
      <c r="AF51" s="53" t="str">
        <f>IF($B51="","",IF(ISERROR(VLOOKUP($A51,'30WD'!$B$11:$B$34,1,FALSE))=TRUE,"","○"))</f>
        <v/>
      </c>
      <c r="AG51" s="54" t="str">
        <f>IF($B51="","",IF(ISERROR(VLOOKUP($A51,'40WS'!$B$11:$B$26,1,FALSE))=TRUE,"","○"))</f>
        <v/>
      </c>
      <c r="AH51" s="53" t="str">
        <f>IF($B51="","",IF(ISERROR(VLOOKUP($A51,'40WD'!$B$11:$B$34,1,FALSE))=TRUE,"","○"))</f>
        <v/>
      </c>
      <c r="AI51" s="52" t="str">
        <f>IF($B51="","",IF(ISERROR(VLOOKUP($A51,'50WS'!$B$11:$B$26,1,FALSE))=TRUE,"","○"))</f>
        <v/>
      </c>
      <c r="AJ51" s="53" t="str">
        <f>IF($B51="","",IF(ISERROR(VLOOKUP($A51,'50WD'!$B$11:$B$34,1,FALSE))=TRUE,"","○"))</f>
        <v/>
      </c>
      <c r="AK51" s="54" t="str">
        <f>IF($B51="","",IF(ISERROR(VLOOKUP($A51,'55WS'!$B$11:$B$26,1,FALSE))=TRUE,"","○"))</f>
        <v/>
      </c>
      <c r="AL51" s="53" t="str">
        <f>IF($B51="","",IF(ISERROR(VLOOKUP($A51,'55WD'!$B$11:$B$34,1,FALSE))=TRUE,"","○"))</f>
        <v/>
      </c>
      <c r="AM51" s="46" t="str">
        <f>IF($B51="","",IF(ISERROR(VLOOKUP($A51,'60WS'!$B$11:$B$26,1,FALSE))=TRUE,"","○"))</f>
        <v/>
      </c>
      <c r="AN51" s="45" t="str">
        <f>IF($B51="","",IF(ISERROR(VLOOKUP($A51,'60WD'!$B$11:$B$34,1,FALSE))=TRUE,"","○"))</f>
        <v/>
      </c>
      <c r="AO51" s="46" t="str">
        <f>IF($B51="","",IF(ISERROR(VLOOKUP($A51,'65WS'!$B$11:$B$26,1,FALSE))=TRUE,"","○"))</f>
        <v/>
      </c>
      <c r="AP51" s="47" t="str">
        <f>IF($B51="","",IF(ISERROR(VLOOKUP($A51,'65WD'!$B$11:$B$34,1,FALSE))=TRUE,"","○"))</f>
        <v/>
      </c>
    </row>
    <row r="52" spans="1:42" ht="15" customHeight="1" x14ac:dyDescent="0.2">
      <c r="A52" s="41">
        <v>47</v>
      </c>
      <c r="B52" s="42" t="str">
        <f>IF($A52="","",IF(VLOOKUP($A52,選手名簿!$A$9:$Q$58,2)="","",VLOOKUP($A52,選手名簿!$A$9:$Q$58,2)))</f>
        <v/>
      </c>
      <c r="C52" s="43" t="str">
        <f>IF($A52="","",IF(VLOOKUP($A52,選手名簿!$A$9:$Q$58,3)="","",VLOOKUP($A52,選手名簿!$A$9:$Q$58,3)))</f>
        <v/>
      </c>
      <c r="D52" s="125" t="str">
        <f>IF($A52="","",IF(VLOOKUP($A52,選手名簿!$A$9:$Q$58,4)="","",VLOOKUP($A52,選手名簿!$A$9:$Q$58,4)))</f>
        <v/>
      </c>
      <c r="E52" s="126" t="str">
        <f>IF($A52="","",IF(VLOOKUP($A52,選手名簿!$A$9:$Q$58,5)="","",VLOOKUP($A52,選手名簿!$A$9:$Q$58,5)))</f>
        <v/>
      </c>
      <c r="F52" s="75"/>
      <c r="G52" s="16"/>
      <c r="H52" s="17"/>
      <c r="I52" s="17"/>
      <c r="J52" s="35" t="str">
        <f>IF($B52="","",IF(ISERROR(VLOOKUP($A52,MT!$B$14:$B$20,1,FALSE))=TRUE,"","○"))</f>
        <v/>
      </c>
      <c r="K52" s="36" t="str">
        <f>IF($B52="","",IF(ISERROR(VLOOKUP($A52,WT!$B$14:$B$20,1,FALSE))=TRUE,"","○"))</f>
        <v/>
      </c>
      <c r="L52" s="85" t="str">
        <f>IF($B52="","",IF(ISERROR(VLOOKUP($A52,OBT!$B$14:$B$22,1,FALSE)=TRUE),"","○"))</f>
        <v/>
      </c>
      <c r="M52" s="83"/>
      <c r="N52" s="85" t="str">
        <f>IF($B52="","",IF(ISERROR(VLOOKUP($A52,HBT!$B$14:$B$22,1,FALSE)=TRUE),"","○"))</f>
        <v/>
      </c>
      <c r="O52" s="58" t="str">
        <f>IF($B52="","",IF(ISERROR(VLOOKUP($A52,MS!$B$11:$B$26,1,FALSE))=TRUE,"","○"))</f>
        <v/>
      </c>
      <c r="P52" s="45" t="str">
        <f>IF($B52="","",IF(ISERROR(VLOOKUP($A52,MD!$B$11:$B$34,1,FALSE))=TRUE,"","○"))</f>
        <v/>
      </c>
      <c r="Q52" s="52" t="str">
        <f>IF($B52="","",IF(ISERROR(VLOOKUP($A52,'30MS'!$B$11:$B$26,1,FALSE))=TRUE,"","○"))</f>
        <v/>
      </c>
      <c r="R52" s="53" t="str">
        <f>IF($B52="","",IF(ISERROR(VLOOKUP($A52,'30MD'!$B$11:$B$34,1,FALSE))=TRUE,"","○"))</f>
        <v/>
      </c>
      <c r="S52" s="52" t="str">
        <f>IF($B52="","",IF(ISERROR(VLOOKUP($A52,'40MS'!$B$11:$B$26,1,FALSE))=TRUE,"","○"))</f>
        <v/>
      </c>
      <c r="T52" s="53" t="str">
        <f>IF($B52="","",IF(ISERROR(VLOOKUP($A52,'40MD'!$B$11:$B$34,1,FALSE))=TRUE,"","○"))</f>
        <v/>
      </c>
      <c r="U52" s="52" t="str">
        <f>IF($B52="","",IF(ISERROR(VLOOKUP($A52,'50MS'!$B$11:$B$26,1,FALSE))=TRUE,"","○"))</f>
        <v/>
      </c>
      <c r="V52" s="53" t="str">
        <f>IF($B52="","",IF(ISERROR(VLOOKUP($A52,'50MD'!$B$11:$B$34,1,FALSE))=TRUE,"","○"))</f>
        <v/>
      </c>
      <c r="W52" s="52" t="str">
        <f>IF($B52="","",IF(ISERROR(VLOOKUP($A52,'60MS'!$B$11:$B$26,1,FALSE))=TRUE,"","○"))</f>
        <v/>
      </c>
      <c r="X52" s="53" t="str">
        <f>IF($B52="","",IF(ISERROR(VLOOKUP($A52,'60MD'!$B$11:$B$34,1,FALSE))=TRUE,"","○"))</f>
        <v/>
      </c>
      <c r="Y52" s="54" t="str">
        <f>IF($B52="","",IF(ISERROR(VLOOKUP($A52,'65MS'!$B$11:$B$26,1,FALSE))=TRUE,"","○"))</f>
        <v/>
      </c>
      <c r="Z52" s="53" t="str">
        <f>IF($B52="","",IF(ISERROR(VLOOKUP($A52,'65MD'!$B$11:$B$34,1,FALSE))=TRUE,"","○"))</f>
        <v/>
      </c>
      <c r="AA52" s="52" t="str">
        <f>IF($B52="","",IF(ISERROR(VLOOKUP($A52,'70MS'!$B$11:$B$26,1,FALSE))=TRUE,"","○"))</f>
        <v/>
      </c>
      <c r="AB52" s="53" t="str">
        <f>IF($B52="","",IF(ISERROR(VLOOKUP($A52,'70MD'!$B$11:$B$34,1,FALSE))=TRUE,"","○"))</f>
        <v/>
      </c>
      <c r="AC52" s="52" t="str">
        <f>IF($B52="","",IF(ISERROR(VLOOKUP($A52,WS!$B$11:$B$26,1,FALSE))=TRUE,"","○"))</f>
        <v/>
      </c>
      <c r="AD52" s="53" t="str">
        <f>IF($B52="","",IF(ISERROR(VLOOKUP($A52,WD!$B$11:$B$34,1,FALSE))=TRUE,"","○"))</f>
        <v/>
      </c>
      <c r="AE52" s="52" t="str">
        <f>IF($B52="","",IF(ISERROR(VLOOKUP($A52,'30WS'!$B$11:$B$26,1,FALSE))=TRUE,"","○"))</f>
        <v/>
      </c>
      <c r="AF52" s="53" t="str">
        <f>IF($B52="","",IF(ISERROR(VLOOKUP($A52,'30WD'!$B$11:$B$34,1,FALSE))=TRUE,"","○"))</f>
        <v/>
      </c>
      <c r="AG52" s="54" t="str">
        <f>IF($B52="","",IF(ISERROR(VLOOKUP($A52,'40WS'!$B$11:$B$26,1,FALSE))=TRUE,"","○"))</f>
        <v/>
      </c>
      <c r="AH52" s="53" t="str">
        <f>IF($B52="","",IF(ISERROR(VLOOKUP($A52,'40WD'!$B$11:$B$34,1,FALSE))=TRUE,"","○"))</f>
        <v/>
      </c>
      <c r="AI52" s="52" t="str">
        <f>IF($B52="","",IF(ISERROR(VLOOKUP($A52,'50WS'!$B$11:$B$26,1,FALSE))=TRUE,"","○"))</f>
        <v/>
      </c>
      <c r="AJ52" s="53" t="str">
        <f>IF($B52="","",IF(ISERROR(VLOOKUP($A52,'50WD'!$B$11:$B$34,1,FALSE))=TRUE,"","○"))</f>
        <v/>
      </c>
      <c r="AK52" s="54" t="str">
        <f>IF($B52="","",IF(ISERROR(VLOOKUP($A52,'55WS'!$B$11:$B$26,1,FALSE))=TRUE,"","○"))</f>
        <v/>
      </c>
      <c r="AL52" s="53" t="str">
        <f>IF($B52="","",IF(ISERROR(VLOOKUP($A52,'55WD'!$B$11:$B$34,1,FALSE))=TRUE,"","○"))</f>
        <v/>
      </c>
      <c r="AM52" s="46" t="str">
        <f>IF($B52="","",IF(ISERROR(VLOOKUP($A52,'60WS'!$B$11:$B$26,1,FALSE))=TRUE,"","○"))</f>
        <v/>
      </c>
      <c r="AN52" s="45" t="str">
        <f>IF($B52="","",IF(ISERROR(VLOOKUP($A52,'60WD'!$B$11:$B$34,1,FALSE))=TRUE,"","○"))</f>
        <v/>
      </c>
      <c r="AO52" s="46" t="str">
        <f>IF($B52="","",IF(ISERROR(VLOOKUP($A52,'65WS'!$B$11:$B$26,1,FALSE))=TRUE,"","○"))</f>
        <v/>
      </c>
      <c r="AP52" s="47" t="str">
        <f>IF($B52="","",IF(ISERROR(VLOOKUP($A52,'65WD'!$B$11:$B$34,1,FALSE))=TRUE,"","○"))</f>
        <v/>
      </c>
    </row>
    <row r="53" spans="1:42" ht="15" customHeight="1" x14ac:dyDescent="0.2">
      <c r="A53" s="41">
        <v>48</v>
      </c>
      <c r="B53" s="42" t="str">
        <f>IF($A53="","",IF(VLOOKUP($A53,選手名簿!$A$9:$Q$58,2)="","",VLOOKUP($A53,選手名簿!$A$9:$Q$58,2)))</f>
        <v/>
      </c>
      <c r="C53" s="43" t="str">
        <f>IF($A53="","",IF(VLOOKUP($A53,選手名簿!$A$9:$Q$58,3)="","",VLOOKUP($A53,選手名簿!$A$9:$Q$58,3)))</f>
        <v/>
      </c>
      <c r="D53" s="125" t="str">
        <f>IF($A53="","",IF(VLOOKUP($A53,選手名簿!$A$9:$Q$58,4)="","",VLOOKUP($A53,選手名簿!$A$9:$Q$58,4)))</f>
        <v/>
      </c>
      <c r="E53" s="126" t="str">
        <f>IF($A53="","",IF(VLOOKUP($A53,選手名簿!$A$9:$Q$58,5)="","",VLOOKUP($A53,選手名簿!$A$9:$Q$58,5)))</f>
        <v/>
      </c>
      <c r="F53" s="75"/>
      <c r="G53" s="16"/>
      <c r="H53" s="17"/>
      <c r="I53" s="17"/>
      <c r="J53" s="35" t="str">
        <f>IF($B53="","",IF(ISERROR(VLOOKUP($A53,MT!$B$14:$B$20,1,FALSE))=TRUE,"","○"))</f>
        <v/>
      </c>
      <c r="K53" s="36" t="str">
        <f>IF($B53="","",IF(ISERROR(VLOOKUP($A53,WT!$B$14:$B$20,1,FALSE))=TRUE,"","○"))</f>
        <v/>
      </c>
      <c r="L53" s="85" t="str">
        <f>IF($B53="","",IF(ISERROR(VLOOKUP($A53,OBT!$B$14:$B$22,1,FALSE)=TRUE),"","○"))</f>
        <v/>
      </c>
      <c r="M53" s="83"/>
      <c r="N53" s="85" t="str">
        <f>IF($B53="","",IF(ISERROR(VLOOKUP($A53,HBT!$B$14:$B$22,1,FALSE)=TRUE),"","○"))</f>
        <v/>
      </c>
      <c r="O53" s="58" t="str">
        <f>IF($B53="","",IF(ISERROR(VLOOKUP($A53,MS!$B$11:$B$26,1,FALSE))=TRUE,"","○"))</f>
        <v/>
      </c>
      <c r="P53" s="45" t="str">
        <f>IF($B53="","",IF(ISERROR(VLOOKUP($A53,MD!$B$11:$B$34,1,FALSE))=TRUE,"","○"))</f>
        <v/>
      </c>
      <c r="Q53" s="52" t="str">
        <f>IF($B53="","",IF(ISERROR(VLOOKUP($A53,'30MS'!$B$11:$B$26,1,FALSE))=TRUE,"","○"))</f>
        <v/>
      </c>
      <c r="R53" s="53" t="str">
        <f>IF($B53="","",IF(ISERROR(VLOOKUP($A53,'30MD'!$B$11:$B$34,1,FALSE))=TRUE,"","○"))</f>
        <v/>
      </c>
      <c r="S53" s="52" t="str">
        <f>IF($B53="","",IF(ISERROR(VLOOKUP($A53,'40MS'!$B$11:$B$26,1,FALSE))=TRUE,"","○"))</f>
        <v/>
      </c>
      <c r="T53" s="53" t="str">
        <f>IF($B53="","",IF(ISERROR(VLOOKUP($A53,'40MD'!$B$11:$B$34,1,FALSE))=TRUE,"","○"))</f>
        <v/>
      </c>
      <c r="U53" s="52" t="str">
        <f>IF($B53="","",IF(ISERROR(VLOOKUP($A53,'50MS'!$B$11:$B$26,1,FALSE))=TRUE,"","○"))</f>
        <v/>
      </c>
      <c r="V53" s="53" t="str">
        <f>IF($B53="","",IF(ISERROR(VLOOKUP($A53,'50MD'!$B$11:$B$34,1,FALSE))=TRUE,"","○"))</f>
        <v/>
      </c>
      <c r="W53" s="52" t="str">
        <f>IF($B53="","",IF(ISERROR(VLOOKUP($A53,'60MS'!$B$11:$B$26,1,FALSE))=TRUE,"","○"))</f>
        <v/>
      </c>
      <c r="X53" s="53" t="str">
        <f>IF($B53="","",IF(ISERROR(VLOOKUP($A53,'60MD'!$B$11:$B$34,1,FALSE))=TRUE,"","○"))</f>
        <v/>
      </c>
      <c r="Y53" s="54" t="str">
        <f>IF($B53="","",IF(ISERROR(VLOOKUP($A53,'65MS'!$B$11:$B$26,1,FALSE))=TRUE,"","○"))</f>
        <v/>
      </c>
      <c r="Z53" s="53" t="str">
        <f>IF($B53="","",IF(ISERROR(VLOOKUP($A53,'65MD'!$B$11:$B$34,1,FALSE))=TRUE,"","○"))</f>
        <v/>
      </c>
      <c r="AA53" s="52" t="str">
        <f>IF($B53="","",IF(ISERROR(VLOOKUP($A53,'70MS'!$B$11:$B$26,1,FALSE))=TRUE,"","○"))</f>
        <v/>
      </c>
      <c r="AB53" s="53" t="str">
        <f>IF($B53="","",IF(ISERROR(VLOOKUP($A53,'70MD'!$B$11:$B$34,1,FALSE))=TRUE,"","○"))</f>
        <v/>
      </c>
      <c r="AC53" s="52" t="str">
        <f>IF($B53="","",IF(ISERROR(VLOOKUP($A53,WS!$B$11:$B$26,1,FALSE))=TRUE,"","○"))</f>
        <v/>
      </c>
      <c r="AD53" s="53" t="str">
        <f>IF($B53="","",IF(ISERROR(VLOOKUP($A53,WD!$B$11:$B$34,1,FALSE))=TRUE,"","○"))</f>
        <v/>
      </c>
      <c r="AE53" s="52" t="str">
        <f>IF($B53="","",IF(ISERROR(VLOOKUP($A53,'30WS'!$B$11:$B$26,1,FALSE))=TRUE,"","○"))</f>
        <v/>
      </c>
      <c r="AF53" s="53" t="str">
        <f>IF($B53="","",IF(ISERROR(VLOOKUP($A53,'30WD'!$B$11:$B$34,1,FALSE))=TRUE,"","○"))</f>
        <v/>
      </c>
      <c r="AG53" s="54" t="str">
        <f>IF($B53="","",IF(ISERROR(VLOOKUP($A53,'40WS'!$B$11:$B$26,1,FALSE))=TRUE,"","○"))</f>
        <v/>
      </c>
      <c r="AH53" s="53" t="str">
        <f>IF($B53="","",IF(ISERROR(VLOOKUP($A53,'40WD'!$B$11:$B$34,1,FALSE))=TRUE,"","○"))</f>
        <v/>
      </c>
      <c r="AI53" s="52" t="str">
        <f>IF($B53="","",IF(ISERROR(VLOOKUP($A53,'50WS'!$B$11:$B$26,1,FALSE))=TRUE,"","○"))</f>
        <v/>
      </c>
      <c r="AJ53" s="53" t="str">
        <f>IF($B53="","",IF(ISERROR(VLOOKUP($A53,'50WD'!$B$11:$B$34,1,FALSE))=TRUE,"","○"))</f>
        <v/>
      </c>
      <c r="AK53" s="54" t="str">
        <f>IF($B53="","",IF(ISERROR(VLOOKUP($A53,'55WS'!$B$11:$B$26,1,FALSE))=TRUE,"","○"))</f>
        <v/>
      </c>
      <c r="AL53" s="53" t="str">
        <f>IF($B53="","",IF(ISERROR(VLOOKUP($A53,'55WD'!$B$11:$B$34,1,FALSE))=TRUE,"","○"))</f>
        <v/>
      </c>
      <c r="AM53" s="46" t="str">
        <f>IF($B53="","",IF(ISERROR(VLOOKUP($A53,'60WS'!$B$11:$B$26,1,FALSE))=TRUE,"","○"))</f>
        <v/>
      </c>
      <c r="AN53" s="45" t="str">
        <f>IF($B53="","",IF(ISERROR(VLOOKUP($A53,'60WD'!$B$11:$B$34,1,FALSE))=TRUE,"","○"))</f>
        <v/>
      </c>
      <c r="AO53" s="46" t="str">
        <f>IF($B53="","",IF(ISERROR(VLOOKUP($A53,'65WS'!$B$11:$B$26,1,FALSE))=TRUE,"","○"))</f>
        <v/>
      </c>
      <c r="AP53" s="47" t="str">
        <f>IF($B53="","",IF(ISERROR(VLOOKUP($A53,'65WD'!$B$11:$B$34,1,FALSE))=TRUE,"","○"))</f>
        <v/>
      </c>
    </row>
    <row r="54" spans="1:42" ht="15" customHeight="1" x14ac:dyDescent="0.2">
      <c r="A54" s="41">
        <v>49</v>
      </c>
      <c r="B54" s="42" t="str">
        <f>IF($A54="","",IF(VLOOKUP($A54,選手名簿!$A$9:$Q$58,2)="","",VLOOKUP($A54,選手名簿!$A$9:$Q$58,2)))</f>
        <v/>
      </c>
      <c r="C54" s="43" t="str">
        <f>IF($A54="","",IF(VLOOKUP($A54,選手名簿!$A$9:$Q$58,3)="","",VLOOKUP($A54,選手名簿!$A$9:$Q$58,3)))</f>
        <v/>
      </c>
      <c r="D54" s="125" t="str">
        <f>IF($A54="","",IF(VLOOKUP($A54,選手名簿!$A$9:$Q$58,4)="","",VLOOKUP($A54,選手名簿!$A$9:$Q$58,4)))</f>
        <v/>
      </c>
      <c r="E54" s="126" t="str">
        <f>IF($A54="","",IF(VLOOKUP($A54,選手名簿!$A$9:$Q$58,5)="","",VLOOKUP($A54,選手名簿!$A$9:$Q$58,5)))</f>
        <v/>
      </c>
      <c r="F54" s="75"/>
      <c r="G54" s="16"/>
      <c r="H54" s="17"/>
      <c r="I54" s="17"/>
      <c r="J54" s="35" t="str">
        <f>IF($B54="","",IF(ISERROR(VLOOKUP($A54,MT!$B$14:$B$20,1,FALSE))=TRUE,"","○"))</f>
        <v/>
      </c>
      <c r="K54" s="36" t="str">
        <f>IF($B54="","",IF(ISERROR(VLOOKUP($A54,WT!$B$14:$B$20,1,FALSE))=TRUE,"","○"))</f>
        <v/>
      </c>
      <c r="L54" s="85" t="str">
        <f>IF($B54="","",IF(ISERROR(VLOOKUP($A54,OBT!$B$14:$B$22,1,FALSE)=TRUE),"","○"))</f>
        <v/>
      </c>
      <c r="M54" s="83"/>
      <c r="N54" s="85" t="str">
        <f>IF($B54="","",IF(ISERROR(VLOOKUP($A54,HBT!$B$14:$B$22,1,FALSE)=TRUE),"","○"))</f>
        <v/>
      </c>
      <c r="O54" s="58" t="str">
        <f>IF($B54="","",IF(ISERROR(VLOOKUP($A54,MS!$B$11:$B$26,1,FALSE))=TRUE,"","○"))</f>
        <v/>
      </c>
      <c r="P54" s="45" t="str">
        <f>IF($B54="","",IF(ISERROR(VLOOKUP($A54,MD!$B$11:$B$34,1,FALSE))=TRUE,"","○"))</f>
        <v/>
      </c>
      <c r="Q54" s="52" t="str">
        <f>IF($B54="","",IF(ISERROR(VLOOKUP($A54,'30MS'!$B$11:$B$26,1,FALSE))=TRUE,"","○"))</f>
        <v/>
      </c>
      <c r="R54" s="53" t="str">
        <f>IF($B54="","",IF(ISERROR(VLOOKUP($A54,'30MD'!$B$11:$B$34,1,FALSE))=TRUE,"","○"))</f>
        <v/>
      </c>
      <c r="S54" s="52" t="str">
        <f>IF($B54="","",IF(ISERROR(VLOOKUP($A54,'40MS'!$B$11:$B$26,1,FALSE))=TRUE,"","○"))</f>
        <v/>
      </c>
      <c r="T54" s="53" t="str">
        <f>IF($B54="","",IF(ISERROR(VLOOKUP($A54,'40MD'!$B$11:$B$34,1,FALSE))=TRUE,"","○"))</f>
        <v/>
      </c>
      <c r="U54" s="52" t="str">
        <f>IF($B54="","",IF(ISERROR(VLOOKUP($A54,'50MS'!$B$11:$B$26,1,FALSE))=TRUE,"","○"))</f>
        <v/>
      </c>
      <c r="V54" s="53" t="str">
        <f>IF($B54="","",IF(ISERROR(VLOOKUP($A54,'50MD'!$B$11:$B$34,1,FALSE))=TRUE,"","○"))</f>
        <v/>
      </c>
      <c r="W54" s="52" t="str">
        <f>IF($B54="","",IF(ISERROR(VLOOKUP($A54,'60MS'!$B$11:$B$26,1,FALSE))=TRUE,"","○"))</f>
        <v/>
      </c>
      <c r="X54" s="53" t="str">
        <f>IF($B54="","",IF(ISERROR(VLOOKUP($A54,'60MD'!$B$11:$B$34,1,FALSE))=TRUE,"","○"))</f>
        <v/>
      </c>
      <c r="Y54" s="54" t="str">
        <f>IF($B54="","",IF(ISERROR(VLOOKUP($A54,'65MS'!$B$11:$B$26,1,FALSE))=TRUE,"","○"))</f>
        <v/>
      </c>
      <c r="Z54" s="53" t="str">
        <f>IF($B54="","",IF(ISERROR(VLOOKUP($A54,'65MD'!$B$11:$B$34,1,FALSE))=TRUE,"","○"))</f>
        <v/>
      </c>
      <c r="AA54" s="52" t="str">
        <f>IF($B54="","",IF(ISERROR(VLOOKUP($A54,'70MS'!$B$11:$B$26,1,FALSE))=TRUE,"","○"))</f>
        <v/>
      </c>
      <c r="AB54" s="53" t="str">
        <f>IF($B54="","",IF(ISERROR(VLOOKUP($A54,'70MD'!$B$11:$B$34,1,FALSE))=TRUE,"","○"))</f>
        <v/>
      </c>
      <c r="AC54" s="52" t="str">
        <f>IF($B54="","",IF(ISERROR(VLOOKUP($A54,WS!$B$11:$B$26,1,FALSE))=TRUE,"","○"))</f>
        <v/>
      </c>
      <c r="AD54" s="53" t="str">
        <f>IF($B54="","",IF(ISERROR(VLOOKUP($A54,WD!$B$11:$B$34,1,FALSE))=TRUE,"","○"))</f>
        <v/>
      </c>
      <c r="AE54" s="52" t="str">
        <f>IF($B54="","",IF(ISERROR(VLOOKUP($A54,'30WS'!$B$11:$B$26,1,FALSE))=TRUE,"","○"))</f>
        <v/>
      </c>
      <c r="AF54" s="53" t="str">
        <f>IF($B54="","",IF(ISERROR(VLOOKUP($A54,'30WD'!$B$11:$B$34,1,FALSE))=TRUE,"","○"))</f>
        <v/>
      </c>
      <c r="AG54" s="54" t="str">
        <f>IF($B54="","",IF(ISERROR(VLOOKUP($A54,'40WS'!$B$11:$B$26,1,FALSE))=TRUE,"","○"))</f>
        <v/>
      </c>
      <c r="AH54" s="53" t="str">
        <f>IF($B54="","",IF(ISERROR(VLOOKUP($A54,'40WD'!$B$11:$B$34,1,FALSE))=TRUE,"","○"))</f>
        <v/>
      </c>
      <c r="AI54" s="52" t="str">
        <f>IF($B54="","",IF(ISERROR(VLOOKUP($A54,'50WS'!$B$11:$B$26,1,FALSE))=TRUE,"","○"))</f>
        <v/>
      </c>
      <c r="AJ54" s="53" t="str">
        <f>IF($B54="","",IF(ISERROR(VLOOKUP($A54,'50WD'!$B$11:$B$34,1,FALSE))=TRUE,"","○"))</f>
        <v/>
      </c>
      <c r="AK54" s="54" t="str">
        <f>IF($B54="","",IF(ISERROR(VLOOKUP($A54,'55WS'!$B$11:$B$26,1,FALSE))=TRUE,"","○"))</f>
        <v/>
      </c>
      <c r="AL54" s="53" t="str">
        <f>IF($B54="","",IF(ISERROR(VLOOKUP($A54,'55WD'!$B$11:$B$34,1,FALSE))=TRUE,"","○"))</f>
        <v/>
      </c>
      <c r="AM54" s="46" t="str">
        <f>IF($B54="","",IF(ISERROR(VLOOKUP($A54,'60WS'!$B$11:$B$26,1,FALSE))=TRUE,"","○"))</f>
        <v/>
      </c>
      <c r="AN54" s="45" t="str">
        <f>IF($B54="","",IF(ISERROR(VLOOKUP($A54,'60WD'!$B$11:$B$34,1,FALSE))=TRUE,"","○"))</f>
        <v/>
      </c>
      <c r="AO54" s="46" t="str">
        <f>IF($B54="","",IF(ISERROR(VLOOKUP($A54,'65WS'!$B$11:$B$26,1,FALSE))=TRUE,"","○"))</f>
        <v/>
      </c>
      <c r="AP54" s="47" t="str">
        <f>IF($B54="","",IF(ISERROR(VLOOKUP($A54,'65WD'!$B$11:$B$34,1,FALSE))=TRUE,"","○"))</f>
        <v/>
      </c>
    </row>
    <row r="55" spans="1:42" ht="15" customHeight="1" thickBot="1" x14ac:dyDescent="0.25">
      <c r="A55" s="99">
        <v>50</v>
      </c>
      <c r="B55" s="100" t="str">
        <f>IF($A55="","",IF(VLOOKUP($A55,選手名簿!$A$9:$Q$58,2)="","",VLOOKUP($A55,選手名簿!$A$9:$Q$58,2)))</f>
        <v/>
      </c>
      <c r="C55" s="101" t="str">
        <f>IF($A55="","",IF(VLOOKUP($A55,選手名簿!$A$9:$Q$58,3)="","",VLOOKUP($A55,選手名簿!$A$9:$Q$58,3)))</f>
        <v/>
      </c>
      <c r="D55" s="127" t="str">
        <f>IF($A55="","",IF(VLOOKUP($A55,選手名簿!$A$9:$Q$58,4)="","",VLOOKUP($A55,選手名簿!$A$9:$Q$58,4)))</f>
        <v/>
      </c>
      <c r="E55" s="128" t="str">
        <f>IF($A55="","",IF(VLOOKUP($A55,選手名簿!$A$9:$Q$58,5)="","",VLOOKUP($A55,選手名簿!$A$9:$Q$58,5)))</f>
        <v/>
      </c>
      <c r="F55" s="102"/>
      <c r="G55" s="103"/>
      <c r="H55" s="104"/>
      <c r="I55" s="104"/>
      <c r="J55" s="105" t="str">
        <f>IF($B55="","",IF(ISERROR(VLOOKUP($A55,MT!$B$14:$B$20,1,FALSE))=TRUE,"","○"))</f>
        <v/>
      </c>
      <c r="K55" s="106" t="str">
        <f>IF($B55="","",IF(ISERROR(VLOOKUP($A55,WT!$B$14:$B$20,1,FALSE))=TRUE,"","○"))</f>
        <v/>
      </c>
      <c r="L55" s="107" t="str">
        <f>IF($B55="","",IF(ISERROR(VLOOKUP($A55,OBT!$B$14:$B$22,1,FALSE)=TRUE),"","○"))</f>
        <v/>
      </c>
      <c r="M55" s="108"/>
      <c r="N55" s="107" t="str">
        <f>IF($B55="","",IF(ISERROR(VLOOKUP($A55,HBT!$B$14:$B$22,1,FALSE)=TRUE),"","○"))</f>
        <v/>
      </c>
      <c r="O55" s="109" t="str">
        <f>IF($B55="","",IF(ISERROR(VLOOKUP($A55,MS!$B$11:$B$26,1,FALSE))=TRUE,"","○"))</f>
        <v/>
      </c>
      <c r="P55" s="110" t="str">
        <f>IF($B55="","",IF(ISERROR(VLOOKUP($A55,MD!$B$11:$B$34,1,FALSE))=TRUE,"","○"))</f>
        <v/>
      </c>
      <c r="Q55" s="111" t="str">
        <f>IF($B55="","",IF(ISERROR(VLOOKUP($A55,'30MS'!$B$11:$B$26,1,FALSE))=TRUE,"","○"))</f>
        <v/>
      </c>
      <c r="R55" s="110" t="str">
        <f>IF($B55="","",IF(ISERROR(VLOOKUP($A55,'30MD'!$B$11:$B$34,1,FALSE))=TRUE,"","○"))</f>
        <v/>
      </c>
      <c r="S55" s="111" t="str">
        <f>IF($B55="","",IF(ISERROR(VLOOKUP($A55,'40MS'!$B$11:$B$26,1,FALSE))=TRUE,"","○"))</f>
        <v/>
      </c>
      <c r="T55" s="110" t="str">
        <f>IF($B55="","",IF(ISERROR(VLOOKUP($A55,'40MD'!$B$11:$B$34,1,FALSE))=TRUE,"","○"))</f>
        <v/>
      </c>
      <c r="U55" s="111" t="str">
        <f>IF($B55="","",IF(ISERROR(VLOOKUP($A55,'50MS'!$B$11:$B$26,1,FALSE))=TRUE,"","○"))</f>
        <v/>
      </c>
      <c r="V55" s="110" t="str">
        <f>IF($B55="","",IF(ISERROR(VLOOKUP($A55,'50MD'!$B$11:$B$34,1,FALSE))=TRUE,"","○"))</f>
        <v/>
      </c>
      <c r="W55" s="111" t="str">
        <f>IF($B55="","",IF(ISERROR(VLOOKUP($A55,'60MS'!$B$11:$B$26,1,FALSE))=TRUE,"","○"))</f>
        <v/>
      </c>
      <c r="X55" s="110" t="str">
        <f>IF($B55="","",IF(ISERROR(VLOOKUP($A55,'60MD'!$B$11:$B$34,1,FALSE))=TRUE,"","○"))</f>
        <v/>
      </c>
      <c r="Y55" s="112" t="str">
        <f>IF($B55="","",IF(ISERROR(VLOOKUP($A55,'65MS'!$B$11:$B$26,1,FALSE))=TRUE,"","○"))</f>
        <v/>
      </c>
      <c r="Z55" s="110" t="str">
        <f>IF($B55="","",IF(ISERROR(VLOOKUP($A55,'65MD'!$B$11:$B$34,1,FALSE))=TRUE,"","○"))</f>
        <v/>
      </c>
      <c r="AA55" s="111" t="str">
        <f>IF($B55="","",IF(ISERROR(VLOOKUP($A55,'70MS'!$B$11:$B$26,1,FALSE))=TRUE,"","○"))</f>
        <v/>
      </c>
      <c r="AB55" s="110" t="str">
        <f>IF($B55="","",IF(ISERROR(VLOOKUP($A55,'70MD'!$B$11:$B$34,1,FALSE))=TRUE,"","○"))</f>
        <v/>
      </c>
      <c r="AC55" s="111" t="str">
        <f>IF($B55="","",IF(ISERROR(VLOOKUP($A55,WS!$B$11:$B$26,1,FALSE))=TRUE,"","○"))</f>
        <v/>
      </c>
      <c r="AD55" s="110" t="str">
        <f>IF($B55="","",IF(ISERROR(VLOOKUP($A55,WD!$B$11:$B$34,1,FALSE))=TRUE,"","○"))</f>
        <v/>
      </c>
      <c r="AE55" s="111" t="str">
        <f>IF($B55="","",IF(ISERROR(VLOOKUP($A55,'30WS'!$B$11:$B$26,1,FALSE))=TRUE,"","○"))</f>
        <v/>
      </c>
      <c r="AF55" s="110" t="str">
        <f>IF($B55="","",IF(ISERROR(VLOOKUP($A55,'30WD'!$B$11:$B$34,1,FALSE))=TRUE,"","○"))</f>
        <v/>
      </c>
      <c r="AG55" s="112" t="str">
        <f>IF($B55="","",IF(ISERROR(VLOOKUP($A55,'40WS'!$B$11:$B$26,1,FALSE))=TRUE,"","○"))</f>
        <v/>
      </c>
      <c r="AH55" s="110" t="str">
        <f>IF($B55="","",IF(ISERROR(VLOOKUP($A55,'40WD'!$B$11:$B$34,1,FALSE))=TRUE,"","○"))</f>
        <v/>
      </c>
      <c r="AI55" s="111" t="str">
        <f>IF($B55="","",IF(ISERROR(VLOOKUP($A55,'50WS'!$B$11:$B$26,1,FALSE))=TRUE,"","○"))</f>
        <v/>
      </c>
      <c r="AJ55" s="110" t="str">
        <f>IF($B55="","",IF(ISERROR(VLOOKUP($A55,'50WD'!$B$11:$B$34,1,FALSE))=TRUE,"","○"))</f>
        <v/>
      </c>
      <c r="AK55" s="54" t="str">
        <f>IF($B55="","",IF(ISERROR(VLOOKUP($A55,'55WS'!$B$11:$B$26,1,FALSE))=TRUE,"","○"))</f>
        <v/>
      </c>
      <c r="AL55" s="53" t="str">
        <f>IF($B55="","",IF(ISERROR(VLOOKUP($A55,'55WD'!$B$11:$B$34,1,FALSE))=TRUE,"","○"))</f>
        <v/>
      </c>
      <c r="AM55" s="112" t="str">
        <f>IF($B55="","",IF(ISERROR(VLOOKUP($A55,'60WS'!$B$11:$B$26,1,FALSE))=TRUE,"","○"))</f>
        <v/>
      </c>
      <c r="AN55" s="110" t="str">
        <f>IF($B55="","",IF(ISERROR(VLOOKUP($A55,'60WD'!$B$11:$B$34,1,FALSE))=TRUE,"","○"))</f>
        <v/>
      </c>
      <c r="AO55" s="54" t="str">
        <f>IF($B55="","",IF(ISERROR(VLOOKUP($A55,'65WS'!$B$11:$B$26,1,FALSE))=TRUE,"","○"))</f>
        <v/>
      </c>
      <c r="AP55" s="55" t="str">
        <f>IF($B55="","",IF(ISERROR(VLOOKUP($A55,'65WD'!$B$11:$B$34,1,FALSE))=TRUE,"","○"))</f>
        <v/>
      </c>
    </row>
    <row r="56" spans="1:42" ht="27.75" customHeight="1" thickTop="1" thickBot="1" x14ac:dyDescent="0.25">
      <c r="A56" s="189" t="s">
        <v>103</v>
      </c>
      <c r="B56" s="190"/>
      <c r="C56" s="190"/>
      <c r="D56" s="190"/>
      <c r="E56" s="190"/>
      <c r="F56" s="76">
        <f t="shared" ref="F56:AL56" si="0">COUNTIF(F6:F55,"○")</f>
        <v>0</v>
      </c>
      <c r="G56" s="95">
        <f t="shared" si="0"/>
        <v>0</v>
      </c>
      <c r="H56" s="96">
        <f t="shared" si="0"/>
        <v>0</v>
      </c>
      <c r="I56" s="97">
        <f t="shared" si="0"/>
        <v>0</v>
      </c>
      <c r="J56" s="98">
        <f t="shared" si="0"/>
        <v>0</v>
      </c>
      <c r="K56" s="96">
        <f t="shared" si="0"/>
        <v>0</v>
      </c>
      <c r="L56" s="96">
        <f t="shared" si="0"/>
        <v>0</v>
      </c>
      <c r="M56" s="96">
        <f t="shared" si="0"/>
        <v>0</v>
      </c>
      <c r="N56" s="96">
        <f t="shared" si="0"/>
        <v>0</v>
      </c>
      <c r="O56" s="95">
        <f t="shared" si="0"/>
        <v>0</v>
      </c>
      <c r="P56" s="97">
        <f t="shared" si="0"/>
        <v>0</v>
      </c>
      <c r="Q56" s="98">
        <f t="shared" si="0"/>
        <v>0</v>
      </c>
      <c r="R56" s="97">
        <f t="shared" si="0"/>
        <v>0</v>
      </c>
      <c r="S56" s="98">
        <f t="shared" si="0"/>
        <v>0</v>
      </c>
      <c r="T56" s="97">
        <f t="shared" si="0"/>
        <v>0</v>
      </c>
      <c r="U56" s="98">
        <f t="shared" si="0"/>
        <v>0</v>
      </c>
      <c r="V56" s="97">
        <f t="shared" si="0"/>
        <v>0</v>
      </c>
      <c r="W56" s="98">
        <f t="shared" si="0"/>
        <v>0</v>
      </c>
      <c r="X56" s="97">
        <f t="shared" si="0"/>
        <v>0</v>
      </c>
      <c r="Y56" s="98">
        <f t="shared" si="0"/>
        <v>0</v>
      </c>
      <c r="Z56" s="97">
        <f t="shared" si="0"/>
        <v>0</v>
      </c>
      <c r="AA56" s="98">
        <f t="shared" si="0"/>
        <v>0</v>
      </c>
      <c r="AB56" s="97">
        <f t="shared" si="0"/>
        <v>0</v>
      </c>
      <c r="AC56" s="98">
        <f t="shared" si="0"/>
        <v>0</v>
      </c>
      <c r="AD56" s="97">
        <f t="shared" si="0"/>
        <v>0</v>
      </c>
      <c r="AE56" s="98">
        <f t="shared" si="0"/>
        <v>0</v>
      </c>
      <c r="AF56" s="97">
        <f t="shared" si="0"/>
        <v>0</v>
      </c>
      <c r="AG56" s="98">
        <f t="shared" si="0"/>
        <v>0</v>
      </c>
      <c r="AH56" s="97">
        <f t="shared" si="0"/>
        <v>0</v>
      </c>
      <c r="AI56" s="98">
        <f t="shared" si="0"/>
        <v>0</v>
      </c>
      <c r="AJ56" s="97">
        <f t="shared" si="0"/>
        <v>0</v>
      </c>
      <c r="AK56" s="147">
        <f t="shared" si="0"/>
        <v>0</v>
      </c>
      <c r="AL56" s="148">
        <f t="shared" si="0"/>
        <v>0</v>
      </c>
      <c r="AM56" s="147">
        <f t="shared" ref="AM56:AP56" si="1">COUNTIF(AM6:AM55,"○")</f>
        <v>0</v>
      </c>
      <c r="AN56" s="148">
        <f t="shared" si="1"/>
        <v>0</v>
      </c>
      <c r="AO56" s="147">
        <f t="shared" si="1"/>
        <v>0</v>
      </c>
      <c r="AP56" s="149">
        <f t="shared" si="1"/>
        <v>0</v>
      </c>
    </row>
    <row r="57" spans="1:42" ht="15" customHeight="1" x14ac:dyDescent="0.2">
      <c r="B57" s="18" t="s">
        <v>202</v>
      </c>
      <c r="C57" s="18"/>
      <c r="D57" s="18"/>
      <c r="G57" s="19"/>
    </row>
    <row r="58" spans="1:42" ht="18" customHeight="1" x14ac:dyDescent="0.2">
      <c r="B58" s="18"/>
      <c r="G58" s="19"/>
    </row>
    <row r="59" spans="1:42" ht="14.15" customHeight="1" x14ac:dyDescent="0.2">
      <c r="G59" s="19"/>
    </row>
    <row r="60" spans="1:42" ht="14.15" customHeight="1" x14ac:dyDescent="0.2">
      <c r="G60" s="19"/>
    </row>
    <row r="61" spans="1:42" ht="14.15" customHeight="1" x14ac:dyDescent="0.2">
      <c r="G61" s="19"/>
    </row>
    <row r="62" spans="1:42" ht="14.15" customHeight="1" x14ac:dyDescent="0.2">
      <c r="G62" s="19"/>
    </row>
    <row r="63" spans="1:42" x14ac:dyDescent="0.2">
      <c r="G63" s="19"/>
    </row>
    <row r="64" spans="1:42" x14ac:dyDescent="0.2">
      <c r="G64" s="19"/>
    </row>
    <row r="65" spans="7:7" x14ac:dyDescent="0.2">
      <c r="G65" s="19"/>
    </row>
    <row r="66" spans="7:7" x14ac:dyDescent="0.2">
      <c r="G66" s="19"/>
    </row>
    <row r="67" spans="7:7" x14ac:dyDescent="0.2">
      <c r="G67" s="19"/>
    </row>
    <row r="68" spans="7:7" x14ac:dyDescent="0.2">
      <c r="G68" s="19"/>
    </row>
    <row r="69" spans="7:7" x14ac:dyDescent="0.2">
      <c r="G69" s="19"/>
    </row>
    <row r="70" spans="7:7" x14ac:dyDescent="0.2">
      <c r="G70" s="19"/>
    </row>
    <row r="71" spans="7:7" x14ac:dyDescent="0.2">
      <c r="G71" s="19"/>
    </row>
    <row r="72" spans="7:7" x14ac:dyDescent="0.2">
      <c r="G72" s="19"/>
    </row>
    <row r="73" spans="7:7" x14ac:dyDescent="0.2">
      <c r="G73" s="19"/>
    </row>
    <row r="74" spans="7:7" x14ac:dyDescent="0.2">
      <c r="G74" s="19"/>
    </row>
    <row r="75" spans="7:7" x14ac:dyDescent="0.2">
      <c r="G75" s="19"/>
    </row>
    <row r="76" spans="7:7" x14ac:dyDescent="0.2">
      <c r="G76" s="19"/>
    </row>
    <row r="77" spans="7:7" x14ac:dyDescent="0.2">
      <c r="G77" s="19"/>
    </row>
    <row r="78" spans="7:7" x14ac:dyDescent="0.2">
      <c r="G78" s="19"/>
    </row>
    <row r="79" spans="7:7" x14ac:dyDescent="0.2">
      <c r="G79" s="19"/>
    </row>
    <row r="80" spans="7:7" x14ac:dyDescent="0.2">
      <c r="G80" s="19"/>
    </row>
    <row r="81" spans="7:7" x14ac:dyDescent="0.2">
      <c r="G81" s="19"/>
    </row>
    <row r="82" spans="7:7" x14ac:dyDescent="0.2">
      <c r="G82" s="19"/>
    </row>
    <row r="83" spans="7:7" x14ac:dyDescent="0.2">
      <c r="G83" s="19"/>
    </row>
    <row r="84" spans="7:7" x14ac:dyDescent="0.2">
      <c r="G84" s="19"/>
    </row>
    <row r="85" spans="7:7" x14ac:dyDescent="0.2">
      <c r="G85" s="19"/>
    </row>
    <row r="86" spans="7:7" x14ac:dyDescent="0.2">
      <c r="G86" s="19"/>
    </row>
    <row r="87" spans="7:7" x14ac:dyDescent="0.2">
      <c r="G87" s="19"/>
    </row>
    <row r="88" spans="7:7" x14ac:dyDescent="0.2">
      <c r="G88" s="19"/>
    </row>
    <row r="89" spans="7:7" x14ac:dyDescent="0.2">
      <c r="G89" s="19"/>
    </row>
    <row r="90" spans="7:7" x14ac:dyDescent="0.2">
      <c r="G90" s="19"/>
    </row>
    <row r="91" spans="7:7" x14ac:dyDescent="0.2">
      <c r="G91" s="19"/>
    </row>
    <row r="92" spans="7:7" x14ac:dyDescent="0.2">
      <c r="G92" s="19"/>
    </row>
    <row r="93" spans="7:7" x14ac:dyDescent="0.2">
      <c r="G93" s="19"/>
    </row>
    <row r="94" spans="7:7" x14ac:dyDescent="0.2">
      <c r="G94" s="19"/>
    </row>
    <row r="95" spans="7:7" x14ac:dyDescent="0.2">
      <c r="G95" s="19"/>
    </row>
    <row r="96" spans="7:7" x14ac:dyDescent="0.2">
      <c r="G96" s="19"/>
    </row>
    <row r="97" spans="7:7" x14ac:dyDescent="0.2">
      <c r="G97" s="19"/>
    </row>
    <row r="98" spans="7:7" x14ac:dyDescent="0.2">
      <c r="G98" s="19"/>
    </row>
    <row r="99" spans="7:7" x14ac:dyDescent="0.2">
      <c r="G99" s="19"/>
    </row>
    <row r="100" spans="7:7" x14ac:dyDescent="0.2">
      <c r="G100" s="19"/>
    </row>
    <row r="101" spans="7:7" x14ac:dyDescent="0.2">
      <c r="G101" s="19"/>
    </row>
    <row r="102" spans="7:7" x14ac:dyDescent="0.2">
      <c r="G102" s="19"/>
    </row>
    <row r="103" spans="7:7" x14ac:dyDescent="0.2">
      <c r="G103" s="19"/>
    </row>
    <row r="104" spans="7:7" x14ac:dyDescent="0.2">
      <c r="G104" s="19"/>
    </row>
    <row r="105" spans="7:7" x14ac:dyDescent="0.2">
      <c r="G105" s="19"/>
    </row>
    <row r="106" spans="7:7" x14ac:dyDescent="0.2">
      <c r="G106" s="19"/>
    </row>
    <row r="107" spans="7:7" x14ac:dyDescent="0.2">
      <c r="G107" s="19"/>
    </row>
    <row r="108" spans="7:7" x14ac:dyDescent="0.2">
      <c r="G108" s="19"/>
    </row>
    <row r="109" spans="7:7" x14ac:dyDescent="0.2">
      <c r="G109" s="19"/>
    </row>
    <row r="110" spans="7:7" x14ac:dyDescent="0.2">
      <c r="G110" s="19"/>
    </row>
    <row r="111" spans="7:7" x14ac:dyDescent="0.2">
      <c r="G111" s="19"/>
    </row>
    <row r="112" spans="7:7" x14ac:dyDescent="0.2">
      <c r="G112" s="19"/>
    </row>
    <row r="113" spans="7:7" x14ac:dyDescent="0.2">
      <c r="G113" s="19"/>
    </row>
    <row r="114" spans="7:7" x14ac:dyDescent="0.2">
      <c r="G114" s="19"/>
    </row>
    <row r="115" spans="7:7" x14ac:dyDescent="0.2">
      <c r="G115" s="19"/>
    </row>
    <row r="116" spans="7:7" x14ac:dyDescent="0.2">
      <c r="G116" s="19"/>
    </row>
    <row r="117" spans="7:7" x14ac:dyDescent="0.2">
      <c r="G117" s="19"/>
    </row>
    <row r="118" spans="7:7" x14ac:dyDescent="0.2">
      <c r="G118" s="19"/>
    </row>
    <row r="119" spans="7:7" x14ac:dyDescent="0.2">
      <c r="G119" s="19"/>
    </row>
    <row r="120" spans="7:7" x14ac:dyDescent="0.2">
      <c r="G120" s="19"/>
    </row>
    <row r="121" spans="7:7" x14ac:dyDescent="0.2">
      <c r="G121" s="19"/>
    </row>
    <row r="122" spans="7:7" x14ac:dyDescent="0.2">
      <c r="G122" s="19"/>
    </row>
    <row r="123" spans="7:7" x14ac:dyDescent="0.2">
      <c r="G123" s="19"/>
    </row>
    <row r="124" spans="7:7" x14ac:dyDescent="0.2">
      <c r="G124" s="19"/>
    </row>
    <row r="125" spans="7:7" x14ac:dyDescent="0.2">
      <c r="G125" s="19"/>
    </row>
    <row r="126" spans="7:7" x14ac:dyDescent="0.2">
      <c r="G126" s="19"/>
    </row>
    <row r="127" spans="7:7" x14ac:dyDescent="0.2">
      <c r="G127" s="19"/>
    </row>
    <row r="128" spans="7:7" x14ac:dyDescent="0.2">
      <c r="G128" s="19"/>
    </row>
    <row r="129" spans="7:7" x14ac:dyDescent="0.2">
      <c r="G129" s="19"/>
    </row>
    <row r="130" spans="7:7" x14ac:dyDescent="0.2">
      <c r="G130" s="19"/>
    </row>
    <row r="131" spans="7:7" x14ac:dyDescent="0.2">
      <c r="G131" s="19"/>
    </row>
    <row r="132" spans="7:7" x14ac:dyDescent="0.2">
      <c r="G132" s="19"/>
    </row>
    <row r="133" spans="7:7" x14ac:dyDescent="0.2">
      <c r="G133" s="19"/>
    </row>
    <row r="134" spans="7:7" x14ac:dyDescent="0.2">
      <c r="G134" s="19"/>
    </row>
    <row r="135" spans="7:7" x14ac:dyDescent="0.2">
      <c r="G135" s="19"/>
    </row>
    <row r="136" spans="7:7" x14ac:dyDescent="0.2">
      <c r="G136" s="19"/>
    </row>
    <row r="137" spans="7:7" x14ac:dyDescent="0.2">
      <c r="G137" s="19"/>
    </row>
    <row r="138" spans="7:7" x14ac:dyDescent="0.2">
      <c r="G138" s="19"/>
    </row>
    <row r="139" spans="7:7" x14ac:dyDescent="0.2">
      <c r="G139" s="19"/>
    </row>
    <row r="140" spans="7:7" x14ac:dyDescent="0.2">
      <c r="G140" s="19"/>
    </row>
    <row r="141" spans="7:7" x14ac:dyDescent="0.2">
      <c r="G141" s="19"/>
    </row>
    <row r="142" spans="7:7" x14ac:dyDescent="0.2">
      <c r="G142" s="19"/>
    </row>
    <row r="143" spans="7:7" x14ac:dyDescent="0.2">
      <c r="G143" s="19"/>
    </row>
    <row r="144" spans="7:7" x14ac:dyDescent="0.2">
      <c r="G144" s="19"/>
    </row>
    <row r="145" spans="7:7" x14ac:dyDescent="0.2">
      <c r="G145" s="19"/>
    </row>
    <row r="146" spans="7:7" x14ac:dyDescent="0.2">
      <c r="G146" s="19"/>
    </row>
    <row r="147" spans="7:7" x14ac:dyDescent="0.2">
      <c r="G147" s="19"/>
    </row>
    <row r="148" spans="7:7" x14ac:dyDescent="0.2">
      <c r="G148" s="19"/>
    </row>
    <row r="149" spans="7:7" x14ac:dyDescent="0.2">
      <c r="G149" s="19"/>
    </row>
    <row r="150" spans="7:7" x14ac:dyDescent="0.2">
      <c r="G150" s="19"/>
    </row>
    <row r="151" spans="7:7" x14ac:dyDescent="0.2">
      <c r="G151" s="19"/>
    </row>
    <row r="152" spans="7:7" x14ac:dyDescent="0.2">
      <c r="G152" s="19"/>
    </row>
    <row r="153" spans="7:7" x14ac:dyDescent="0.2">
      <c r="G153" s="19"/>
    </row>
    <row r="154" spans="7:7" x14ac:dyDescent="0.2">
      <c r="G154" s="19"/>
    </row>
    <row r="155" spans="7:7" x14ac:dyDescent="0.2">
      <c r="G155" s="19"/>
    </row>
    <row r="156" spans="7:7" x14ac:dyDescent="0.2">
      <c r="G156" s="19"/>
    </row>
    <row r="157" spans="7:7" x14ac:dyDescent="0.2">
      <c r="G157" s="19"/>
    </row>
    <row r="158" spans="7:7" x14ac:dyDescent="0.2">
      <c r="G158" s="19"/>
    </row>
    <row r="159" spans="7:7" x14ac:dyDescent="0.2">
      <c r="G159" s="19"/>
    </row>
    <row r="160" spans="7:7" x14ac:dyDescent="0.2">
      <c r="G160" s="19"/>
    </row>
    <row r="161" spans="7:7" x14ac:dyDescent="0.2">
      <c r="G161" s="19"/>
    </row>
    <row r="162" spans="7:7" x14ac:dyDescent="0.2">
      <c r="G162" s="19"/>
    </row>
    <row r="163" spans="7:7" x14ac:dyDescent="0.2">
      <c r="G163" s="19"/>
    </row>
    <row r="164" spans="7:7" x14ac:dyDescent="0.2">
      <c r="G164" s="19"/>
    </row>
    <row r="165" spans="7:7" x14ac:dyDescent="0.2">
      <c r="G165" s="19"/>
    </row>
    <row r="166" spans="7:7" x14ac:dyDescent="0.2">
      <c r="G166" s="19"/>
    </row>
    <row r="167" spans="7:7" x14ac:dyDescent="0.2">
      <c r="G167" s="19"/>
    </row>
    <row r="168" spans="7:7" x14ac:dyDescent="0.2">
      <c r="G168" s="19"/>
    </row>
    <row r="169" spans="7:7" x14ac:dyDescent="0.2">
      <c r="G169" s="19"/>
    </row>
    <row r="170" spans="7:7" x14ac:dyDescent="0.2">
      <c r="G170" s="19"/>
    </row>
    <row r="171" spans="7:7" x14ac:dyDescent="0.2">
      <c r="G171" s="19"/>
    </row>
    <row r="172" spans="7:7" x14ac:dyDescent="0.2">
      <c r="G172" s="19"/>
    </row>
    <row r="173" spans="7:7" x14ac:dyDescent="0.2">
      <c r="G173" s="19"/>
    </row>
    <row r="174" spans="7:7" x14ac:dyDescent="0.2">
      <c r="G174" s="19"/>
    </row>
    <row r="175" spans="7:7" x14ac:dyDescent="0.2">
      <c r="G175" s="19"/>
    </row>
    <row r="176" spans="7:7" x14ac:dyDescent="0.2">
      <c r="G176" s="19"/>
    </row>
    <row r="177" spans="7:7" x14ac:dyDescent="0.2">
      <c r="G177" s="19"/>
    </row>
    <row r="178" spans="7:7" x14ac:dyDescent="0.2">
      <c r="G178" s="19"/>
    </row>
    <row r="179" spans="7:7" x14ac:dyDescent="0.2">
      <c r="G179" s="19"/>
    </row>
    <row r="180" spans="7:7" x14ac:dyDescent="0.2">
      <c r="G180" s="19"/>
    </row>
    <row r="181" spans="7:7" x14ac:dyDescent="0.2">
      <c r="G181" s="19"/>
    </row>
    <row r="182" spans="7:7" x14ac:dyDescent="0.2">
      <c r="G182" s="19"/>
    </row>
    <row r="183" spans="7:7" x14ac:dyDescent="0.2">
      <c r="G183" s="19"/>
    </row>
    <row r="184" spans="7:7" x14ac:dyDescent="0.2">
      <c r="G184" s="19"/>
    </row>
    <row r="185" spans="7:7" x14ac:dyDescent="0.2">
      <c r="G185" s="19"/>
    </row>
    <row r="186" spans="7:7" x14ac:dyDescent="0.2">
      <c r="G186" s="19"/>
    </row>
    <row r="187" spans="7:7" x14ac:dyDescent="0.2">
      <c r="G187" s="19"/>
    </row>
    <row r="188" spans="7:7" x14ac:dyDescent="0.2">
      <c r="G188" s="19"/>
    </row>
    <row r="189" spans="7:7" x14ac:dyDescent="0.2">
      <c r="G189" s="19"/>
    </row>
    <row r="190" spans="7:7" x14ac:dyDescent="0.2">
      <c r="G190" s="19"/>
    </row>
    <row r="191" spans="7:7" x14ac:dyDescent="0.2">
      <c r="G191" s="19"/>
    </row>
    <row r="192" spans="7:7" x14ac:dyDescent="0.2">
      <c r="G192" s="19"/>
    </row>
    <row r="193" spans="7:7" x14ac:dyDescent="0.2">
      <c r="G193" s="19"/>
    </row>
    <row r="194" spans="7:7" x14ac:dyDescent="0.2">
      <c r="G194" s="19"/>
    </row>
    <row r="195" spans="7:7" x14ac:dyDescent="0.2">
      <c r="G195" s="19"/>
    </row>
    <row r="196" spans="7:7" x14ac:dyDescent="0.2">
      <c r="G196" s="19"/>
    </row>
    <row r="197" spans="7:7" x14ac:dyDescent="0.2">
      <c r="G197" s="19"/>
    </row>
    <row r="198" spans="7:7" x14ac:dyDescent="0.2">
      <c r="G198" s="19"/>
    </row>
    <row r="199" spans="7:7" x14ac:dyDescent="0.2">
      <c r="G199" s="19"/>
    </row>
    <row r="200" spans="7:7" x14ac:dyDescent="0.2">
      <c r="G200" s="19"/>
    </row>
    <row r="201" spans="7:7" x14ac:dyDescent="0.2">
      <c r="G201" s="19"/>
    </row>
    <row r="202" spans="7:7" x14ac:dyDescent="0.2">
      <c r="G202" s="19"/>
    </row>
    <row r="203" spans="7:7" x14ac:dyDescent="0.2">
      <c r="G203" s="19"/>
    </row>
    <row r="204" spans="7:7" x14ac:dyDescent="0.2">
      <c r="G204" s="19"/>
    </row>
    <row r="205" spans="7:7" x14ac:dyDescent="0.2">
      <c r="G205" s="19"/>
    </row>
    <row r="206" spans="7:7" x14ac:dyDescent="0.2">
      <c r="G206" s="19"/>
    </row>
    <row r="207" spans="7:7" x14ac:dyDescent="0.2">
      <c r="G207" s="19"/>
    </row>
    <row r="208" spans="7:7" x14ac:dyDescent="0.2">
      <c r="G208" s="19"/>
    </row>
    <row r="209" spans="7:7" x14ac:dyDescent="0.2">
      <c r="G209" s="19"/>
    </row>
    <row r="210" spans="7:7" x14ac:dyDescent="0.2">
      <c r="G210" s="19"/>
    </row>
    <row r="211" spans="7:7" x14ac:dyDescent="0.2">
      <c r="G211" s="19"/>
    </row>
    <row r="212" spans="7:7" x14ac:dyDescent="0.2">
      <c r="G212" s="19"/>
    </row>
    <row r="213" spans="7:7" x14ac:dyDescent="0.2">
      <c r="G213" s="19"/>
    </row>
    <row r="214" spans="7:7" x14ac:dyDescent="0.2">
      <c r="G214" s="19"/>
    </row>
    <row r="215" spans="7:7" x14ac:dyDescent="0.2">
      <c r="G215" s="19"/>
    </row>
    <row r="216" spans="7:7" x14ac:dyDescent="0.2">
      <c r="G216" s="19"/>
    </row>
    <row r="217" spans="7:7" x14ac:dyDescent="0.2">
      <c r="G217" s="19"/>
    </row>
    <row r="218" spans="7:7" x14ac:dyDescent="0.2">
      <c r="G218" s="19"/>
    </row>
    <row r="219" spans="7:7" x14ac:dyDescent="0.2">
      <c r="G219" s="19"/>
    </row>
    <row r="220" spans="7:7" x14ac:dyDescent="0.2">
      <c r="G220" s="19"/>
    </row>
    <row r="221" spans="7:7" x14ac:dyDescent="0.2">
      <c r="G221" s="19"/>
    </row>
    <row r="222" spans="7:7" x14ac:dyDescent="0.2">
      <c r="G222" s="19"/>
    </row>
    <row r="223" spans="7:7" x14ac:dyDescent="0.2">
      <c r="G223" s="19"/>
    </row>
    <row r="224" spans="7:7" x14ac:dyDescent="0.2">
      <c r="G224" s="19"/>
    </row>
    <row r="225" spans="7:7" x14ac:dyDescent="0.2">
      <c r="G225" s="19"/>
    </row>
    <row r="226" spans="7:7" x14ac:dyDescent="0.2">
      <c r="G226" s="19"/>
    </row>
    <row r="227" spans="7:7" x14ac:dyDescent="0.2">
      <c r="G227" s="19"/>
    </row>
    <row r="228" spans="7:7" x14ac:dyDescent="0.2">
      <c r="G228" s="19"/>
    </row>
  </sheetData>
  <sheetProtection algorithmName="SHA-512" hashValue="exYjl/w3EcxUBGw+HRdXpOG2mBZTM7wkx59e2s37ETapccMw6+x+FVRYLfaDeKjsBYgbp2N6E7vv15t3tgX06Q==" saltValue="e9w/LDlgoi7seuCEF5xFQg==" spinCount="100000" sheet="1" selectLockedCells="1"/>
  <mergeCells count="17">
    <mergeCell ref="A56:E56"/>
    <mergeCell ref="B3:C5"/>
    <mergeCell ref="D3:E5"/>
    <mergeCell ref="A3:A5"/>
    <mergeCell ref="F3:F5"/>
    <mergeCell ref="X1:AJ1"/>
    <mergeCell ref="T2:V2"/>
    <mergeCell ref="X2:Z2"/>
    <mergeCell ref="AE2:AG2"/>
    <mergeCell ref="J4:N4"/>
    <mergeCell ref="G3:N3"/>
    <mergeCell ref="G4:G5"/>
    <mergeCell ref="H4:H5"/>
    <mergeCell ref="I4:I5"/>
    <mergeCell ref="O4:AB4"/>
    <mergeCell ref="AC4:AP4"/>
    <mergeCell ref="O3:AP3"/>
  </mergeCells>
  <phoneticPr fontId="5"/>
  <dataValidations count="1">
    <dataValidation type="list" allowBlank="1" showInputMessage="1" showErrorMessage="1" sqref="F6:I55" xr:uid="{00000000-0002-0000-0100-000000000000}">
      <formula1>"○"</formula1>
    </dataValidation>
  </dataValidations>
  <printOptions horizontalCentered="1"/>
  <pageMargins left="0.59055118110236227" right="0.59055118110236227" top="0.59055118110236227" bottom="0.39370078740157483" header="0.51181102362204722" footer="0.51181102362204722"/>
  <pageSetup paperSize="9" scale="90" fitToHeight="0" orientation="landscape" horizontalDpi="4294967293"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12"/>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47" t="s">
        <v>61</v>
      </c>
      <c r="C5" s="248"/>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21" customHeight="1" x14ac:dyDescent="0.2">
      <c r="A11" s="150" t="s">
        <v>39</v>
      </c>
      <c r="B11" s="77"/>
      <c r="C11" s="6" t="str">
        <f>IF($B11="","",IF(VLOOKUP($B11,選手名簿!$A$9:$Q$58,2)="","",VLOOKUP($B11,選手名簿!$A$9:$Q$58,2)))</f>
        <v/>
      </c>
      <c r="D11" s="6" t="str">
        <f>IF($B11="","",IF(VLOOKUP($B11,選手名簿!$A$9:$Q$58,3)="","",VLOOKUP($B11,選手名簿!$A$9:$Q$58,3)))</f>
        <v/>
      </c>
      <c r="E11" s="6" t="str">
        <f>IF($B11="","",IF(VLOOKUP($B11,選手名簿!$A$9:$Q$58,4)="","",VLOOKUP($B11,選手名簿!$A$9:$Q$58,4)))</f>
        <v/>
      </c>
      <c r="F11" s="6" t="str">
        <f>IF($B11="","",IF(VLOOKUP($B11,選手名簿!$A$9:$Q$58,5)="","",VLOOKUP($B11,選手名簿!$A$9:$Q$58,5)))</f>
        <v/>
      </c>
    </row>
    <row r="12" spans="1:6" ht="21" customHeight="1" x14ac:dyDescent="0.2">
      <c r="A12" s="151"/>
      <c r="B12" s="78"/>
      <c r="C12" s="7" t="str">
        <f>IF($B12="","",IF(VLOOKUP($B12,選手名簿!$A$9:$Q$58,2)="","",VLOOKUP($B12,選手名簿!$A$9:$Q$58,2)))</f>
        <v/>
      </c>
      <c r="D12" s="7" t="str">
        <f>IF($B12="","",IF(VLOOKUP($B12,選手名簿!$A$9:$Q$58,3)="","",VLOOKUP($B12,選手名簿!$A$9:$Q$58,3)))</f>
        <v/>
      </c>
      <c r="E12" s="7" t="str">
        <f>IF($B12="","",IF(VLOOKUP($B12,選手名簿!$A$9:$Q$58,4)="","",VLOOKUP($B12,選手名簿!$A$9:$Q$58,4)))</f>
        <v/>
      </c>
      <c r="F12" s="7" t="str">
        <f>IF($B12="","",IF(VLOOKUP($B12,選手名簿!$A$9:$Q$58,5)="","",VLOOKUP($B12,選手名簿!$A$9:$Q$58,5)))</f>
        <v/>
      </c>
    </row>
    <row r="13" spans="1:6" ht="21" customHeight="1" x14ac:dyDescent="0.2">
      <c r="A13" s="150" t="s">
        <v>40</v>
      </c>
      <c r="B13" s="77"/>
      <c r="C13" s="6" t="str">
        <f>IF($B13="","",IF(VLOOKUP($B13,選手名簿!$A$9:$Q$58,2)="","",VLOOKUP($B13,選手名簿!$A$9:$Q$58,2)))</f>
        <v/>
      </c>
      <c r="D13" s="6" t="str">
        <f>IF($B13="","",IF(VLOOKUP($B13,選手名簿!$A$9:$Q$58,3)="","",VLOOKUP($B13,選手名簿!$A$9:$Q$58,3)))</f>
        <v/>
      </c>
      <c r="E13" s="6" t="str">
        <f>IF($B13="","",IF(VLOOKUP($B13,選手名簿!$A$9:$Q$58,4)="","",VLOOKUP($B13,選手名簿!$A$9:$Q$58,4)))</f>
        <v/>
      </c>
      <c r="F13" s="6" t="str">
        <f>IF($B13="","",IF(VLOOKUP($B13,選手名簿!$A$9:$Q$58,5)="","",VLOOKUP($B13,選手名簿!$A$9:$Q$58,5)))</f>
        <v/>
      </c>
    </row>
    <row r="14" spans="1:6" ht="21" customHeight="1" x14ac:dyDescent="0.2">
      <c r="A14" s="151"/>
      <c r="B14" s="78"/>
      <c r="C14" s="7" t="str">
        <f>IF($B14="","",IF(VLOOKUP($B14,選手名簿!$A$9:$Q$58,2)="","",VLOOKUP($B14,選手名簿!$A$9:$Q$58,2)))</f>
        <v/>
      </c>
      <c r="D14" s="7" t="str">
        <f>IF($B14="","",IF(VLOOKUP($B14,選手名簿!$A$9:$Q$58,3)="","",VLOOKUP($B14,選手名簿!$A$9:$Q$58,3)))</f>
        <v/>
      </c>
      <c r="E14" s="7" t="str">
        <f>IF($B14="","",IF(VLOOKUP($B14,選手名簿!$A$9:$Q$58,4)="","",VLOOKUP($B14,選手名簿!$A$9:$Q$58,4)))</f>
        <v/>
      </c>
      <c r="F14" s="7" t="str">
        <f>IF($B14="","",IF(VLOOKUP($B14,選手名簿!$A$9:$Q$58,5)="","",VLOOKUP($B14,選手名簿!$A$9:$Q$58,5)))</f>
        <v/>
      </c>
    </row>
    <row r="15" spans="1:6" ht="21" customHeight="1" x14ac:dyDescent="0.2">
      <c r="A15" s="150" t="s">
        <v>41</v>
      </c>
      <c r="B15" s="77"/>
      <c r="C15" s="6" t="str">
        <f>IF($B15="","",IF(VLOOKUP($B15,選手名簿!$A$9:$Q$58,2)="","",VLOOKUP($B15,選手名簿!$A$9:$Q$58,2)))</f>
        <v/>
      </c>
      <c r="D15" s="6" t="str">
        <f>IF($B15="","",IF(VLOOKUP($B15,選手名簿!$A$9:$Q$58,3)="","",VLOOKUP($B15,選手名簿!$A$9:$Q$58,3)))</f>
        <v/>
      </c>
      <c r="E15" s="6" t="str">
        <f>IF($B15="","",IF(VLOOKUP($B15,選手名簿!$A$9:$Q$58,4)="","",VLOOKUP($B15,選手名簿!$A$9:$Q$58,4)))</f>
        <v/>
      </c>
      <c r="F15" s="6" t="str">
        <f>IF($B15="","",IF(VLOOKUP($B15,選手名簿!$A$9:$Q$58,5)="","",VLOOKUP($B15,選手名簿!$A$9:$Q$58,5)))</f>
        <v/>
      </c>
    </row>
    <row r="16" spans="1:6" ht="21" customHeight="1" x14ac:dyDescent="0.2">
      <c r="A16" s="151"/>
      <c r="B16" s="78"/>
      <c r="C16" s="7" t="str">
        <f>IF($B16="","",IF(VLOOKUP($B16,選手名簿!$A$9:$Q$58,2)="","",VLOOKUP($B16,選手名簿!$A$9:$Q$58,2)))</f>
        <v/>
      </c>
      <c r="D16" s="7" t="str">
        <f>IF($B16="","",IF(VLOOKUP($B16,選手名簿!$A$9:$Q$58,3)="","",VLOOKUP($B16,選手名簿!$A$9:$Q$58,3)))</f>
        <v/>
      </c>
      <c r="E16" s="7" t="str">
        <f>IF($B16="","",IF(VLOOKUP($B16,選手名簿!$A$9:$Q$58,4)="","",VLOOKUP($B16,選手名簿!$A$9:$Q$58,4)))</f>
        <v/>
      </c>
      <c r="F16" s="7" t="str">
        <f>IF($B16="","",IF(VLOOKUP($B16,選手名簿!$A$9:$Q$58,5)="","",VLOOKUP($B16,選手名簿!$A$9:$Q$58,5)))</f>
        <v/>
      </c>
    </row>
    <row r="17" spans="1:6" ht="21" customHeight="1" x14ac:dyDescent="0.2">
      <c r="A17" s="150" t="s">
        <v>42</v>
      </c>
      <c r="B17" s="77"/>
      <c r="C17" s="6" t="str">
        <f>IF($B17="","",IF(VLOOKUP($B17,選手名簿!$A$9:$Q$58,2)="","",VLOOKUP($B17,選手名簿!$A$9:$Q$58,2)))</f>
        <v/>
      </c>
      <c r="D17" s="6" t="str">
        <f>IF($B17="","",IF(VLOOKUP($B17,選手名簿!$A$9:$Q$58,3)="","",VLOOKUP($B17,選手名簿!$A$9:$Q$58,3)))</f>
        <v/>
      </c>
      <c r="E17" s="6" t="str">
        <f>IF($B17="","",IF(VLOOKUP($B17,選手名簿!$A$9:$Q$58,4)="","",VLOOKUP($B17,選手名簿!$A$9:$Q$58,4)))</f>
        <v/>
      </c>
      <c r="F17" s="6" t="str">
        <f>IF($B17="","",IF(VLOOKUP($B17,選手名簿!$A$9:$Q$58,5)="","",VLOOKUP($B17,選手名簿!$A$9:$Q$58,5)))</f>
        <v/>
      </c>
    </row>
    <row r="18" spans="1:6" ht="21" customHeight="1" x14ac:dyDescent="0.2">
      <c r="A18" s="151"/>
      <c r="B18" s="78"/>
      <c r="C18" s="7" t="str">
        <f>IF($B18="","",IF(VLOOKUP($B18,選手名簿!$A$9:$Q$58,2)="","",VLOOKUP($B18,選手名簿!$A$9:$Q$58,2)))</f>
        <v/>
      </c>
      <c r="D18" s="7" t="str">
        <f>IF($B18="","",IF(VLOOKUP($B18,選手名簿!$A$9:$Q$58,3)="","",VLOOKUP($B18,選手名簿!$A$9:$Q$58,3)))</f>
        <v/>
      </c>
      <c r="E18" s="7" t="str">
        <f>IF($B18="","",IF(VLOOKUP($B18,選手名簿!$A$9:$Q$58,4)="","",VLOOKUP($B18,選手名簿!$A$9:$Q$58,4)))</f>
        <v/>
      </c>
      <c r="F18" s="7" t="str">
        <f>IF($B18="","",IF(VLOOKUP($B18,選手名簿!$A$9:$Q$58,5)="","",VLOOKUP($B18,選手名簿!$A$9:$Q$58,5)))</f>
        <v/>
      </c>
    </row>
    <row r="19" spans="1:6" ht="21" customHeight="1" x14ac:dyDescent="0.2">
      <c r="A19" s="150" t="s">
        <v>43</v>
      </c>
      <c r="B19" s="77"/>
      <c r="C19" s="6" t="str">
        <f>IF($B19="","",IF(VLOOKUP($B19,選手名簿!$A$9:$Q$58,2)="","",VLOOKUP($B19,選手名簿!$A$9:$Q$58,2)))</f>
        <v/>
      </c>
      <c r="D19" s="6" t="str">
        <f>IF($B19="","",IF(VLOOKUP($B19,選手名簿!$A$9:$Q$58,3)="","",VLOOKUP($B19,選手名簿!$A$9:$Q$58,3)))</f>
        <v/>
      </c>
      <c r="E19" s="6" t="str">
        <f>IF($B19="","",IF(VLOOKUP($B19,選手名簿!$A$9:$Q$58,4)="","",VLOOKUP($B19,選手名簿!$A$9:$Q$58,4)))</f>
        <v/>
      </c>
      <c r="F19" s="6" t="str">
        <f>IF($B19="","",IF(VLOOKUP($B19,選手名簿!$A$9:$Q$58,5)="","",VLOOKUP($B19,選手名簿!$A$9:$Q$58,5)))</f>
        <v/>
      </c>
    </row>
    <row r="20" spans="1:6" ht="21" customHeight="1" x14ac:dyDescent="0.2">
      <c r="A20" s="151"/>
      <c r="B20" s="78"/>
      <c r="C20" s="7" t="str">
        <f>IF($B20="","",IF(VLOOKUP($B20,選手名簿!$A$9:$Q$58,2)="","",VLOOKUP($B20,選手名簿!$A$9:$Q$58,2)))</f>
        <v/>
      </c>
      <c r="D20" s="7" t="str">
        <f>IF($B20="","",IF(VLOOKUP($B20,選手名簿!$A$9:$Q$58,3)="","",VLOOKUP($B20,選手名簿!$A$9:$Q$58,3)))</f>
        <v/>
      </c>
      <c r="E20" s="7" t="str">
        <f>IF($B20="","",IF(VLOOKUP($B20,選手名簿!$A$9:$Q$58,4)="","",VLOOKUP($B20,選手名簿!$A$9:$Q$58,4)))</f>
        <v/>
      </c>
      <c r="F20" s="7" t="str">
        <f>IF($B20="","",IF(VLOOKUP($B20,選手名簿!$A$9:$Q$58,5)="","",VLOOKUP($B20,選手名簿!$A$9:$Q$58,5)))</f>
        <v/>
      </c>
    </row>
    <row r="21" spans="1:6" ht="21" customHeight="1" x14ac:dyDescent="0.2">
      <c r="A21" s="150" t="s">
        <v>44</v>
      </c>
      <c r="B21" s="77"/>
      <c r="C21" s="6" t="str">
        <f>IF($B21="","",IF(VLOOKUP($B21,選手名簿!$A$9:$Q$58,2)="","",VLOOKUP($B21,選手名簿!$A$9:$Q$58,2)))</f>
        <v/>
      </c>
      <c r="D21" s="6" t="str">
        <f>IF($B21="","",IF(VLOOKUP($B21,選手名簿!$A$9:$Q$58,3)="","",VLOOKUP($B21,選手名簿!$A$9:$Q$58,3)))</f>
        <v/>
      </c>
      <c r="E21" s="6" t="str">
        <f>IF($B21="","",IF(VLOOKUP($B21,選手名簿!$A$9:$Q$58,4)="","",VLOOKUP($B21,選手名簿!$A$9:$Q$58,4)))</f>
        <v/>
      </c>
      <c r="F21" s="6" t="str">
        <f>IF($B21="","",IF(VLOOKUP($B21,選手名簿!$A$9:$Q$58,5)="","",VLOOKUP($B21,選手名簿!$A$9:$Q$58,5)))</f>
        <v/>
      </c>
    </row>
    <row r="22" spans="1:6" ht="21" customHeight="1" x14ac:dyDescent="0.2">
      <c r="A22" s="151"/>
      <c r="B22" s="78"/>
      <c r="C22" s="7" t="str">
        <f>IF($B22="","",IF(VLOOKUP($B22,選手名簿!$A$9:$Q$58,2)="","",VLOOKUP($B22,選手名簿!$A$9:$Q$58,2)))</f>
        <v/>
      </c>
      <c r="D22" s="7" t="str">
        <f>IF($B22="","",IF(VLOOKUP($B22,選手名簿!$A$9:$Q$58,3)="","",VLOOKUP($B22,選手名簿!$A$9:$Q$58,3)))</f>
        <v/>
      </c>
      <c r="E22" s="7" t="str">
        <f>IF($B22="","",IF(VLOOKUP($B22,選手名簿!$A$9:$Q$58,4)="","",VLOOKUP($B22,選手名簿!$A$9:$Q$58,4)))</f>
        <v/>
      </c>
      <c r="F22" s="7" t="str">
        <f>IF($B22="","",IF(VLOOKUP($B22,選手名簿!$A$9:$Q$58,5)="","",VLOOKUP($B22,選手名簿!$A$9:$Q$58,5)))</f>
        <v/>
      </c>
    </row>
    <row r="23" spans="1:6" ht="21" customHeight="1" x14ac:dyDescent="0.2">
      <c r="A23" s="150" t="s">
        <v>45</v>
      </c>
      <c r="B23" s="77"/>
      <c r="C23" s="6" t="str">
        <f>IF($B23="","",IF(VLOOKUP($B23,選手名簿!$A$9:$Q$58,2)="","",VLOOKUP($B23,選手名簿!$A$9:$Q$58,2)))</f>
        <v/>
      </c>
      <c r="D23" s="6" t="str">
        <f>IF($B23="","",IF(VLOOKUP($B23,選手名簿!$A$9:$Q$58,3)="","",VLOOKUP($B23,選手名簿!$A$9:$Q$58,3)))</f>
        <v/>
      </c>
      <c r="E23" s="6" t="str">
        <f>IF($B23="","",IF(VLOOKUP($B23,選手名簿!$A$9:$Q$58,4)="","",VLOOKUP($B23,選手名簿!$A$9:$Q$58,4)))</f>
        <v/>
      </c>
      <c r="F23" s="6" t="str">
        <f>IF($B23="","",IF(VLOOKUP($B23,選手名簿!$A$9:$Q$58,5)="","",VLOOKUP($B23,選手名簿!$A$9:$Q$58,5)))</f>
        <v/>
      </c>
    </row>
    <row r="24" spans="1:6" ht="21" customHeight="1" x14ac:dyDescent="0.2">
      <c r="A24" s="151"/>
      <c r="B24" s="78"/>
      <c r="C24" s="7" t="str">
        <f>IF($B24="","",IF(VLOOKUP($B24,選手名簿!$A$9:$Q$58,2)="","",VLOOKUP($B24,選手名簿!$A$9:$Q$58,2)))</f>
        <v/>
      </c>
      <c r="D24" s="7" t="str">
        <f>IF($B24="","",IF(VLOOKUP($B24,選手名簿!$A$9:$Q$58,3)="","",VLOOKUP($B24,選手名簿!$A$9:$Q$58,3)))</f>
        <v/>
      </c>
      <c r="E24" s="7" t="str">
        <f>IF($B24="","",IF(VLOOKUP($B24,選手名簿!$A$9:$Q$58,4)="","",VLOOKUP($B24,選手名簿!$A$9:$Q$58,4)))</f>
        <v/>
      </c>
      <c r="F24" s="7" t="str">
        <f>IF($B24="","",IF(VLOOKUP($B24,選手名簿!$A$9:$Q$58,5)="","",VLOOKUP($B24,選手名簿!$A$9:$Q$58,5)))</f>
        <v/>
      </c>
    </row>
    <row r="25" spans="1:6" ht="21" customHeight="1" x14ac:dyDescent="0.2">
      <c r="A25" s="150" t="s">
        <v>46</v>
      </c>
      <c r="B25" s="77"/>
      <c r="C25" s="6" t="str">
        <f>IF($B25="","",IF(VLOOKUP($B25,選手名簿!$A$9:$Q$58,2)="","",VLOOKUP($B25,選手名簿!$A$9:$Q$58,2)))</f>
        <v/>
      </c>
      <c r="D25" s="6" t="str">
        <f>IF($B25="","",IF(VLOOKUP($B25,選手名簿!$A$9:$Q$58,3)="","",VLOOKUP($B25,選手名簿!$A$9:$Q$58,3)))</f>
        <v/>
      </c>
      <c r="E25" s="6" t="str">
        <f>IF($B25="","",IF(VLOOKUP($B25,選手名簿!$A$9:$Q$58,4)="","",VLOOKUP($B25,選手名簿!$A$9:$Q$58,4)))</f>
        <v/>
      </c>
      <c r="F25" s="6" t="str">
        <f>IF($B25="","",IF(VLOOKUP($B25,選手名簿!$A$9:$Q$58,5)="","",VLOOKUP($B25,選手名簿!$A$9:$Q$58,5)))</f>
        <v/>
      </c>
    </row>
    <row r="26" spans="1:6" ht="21" customHeight="1" x14ac:dyDescent="0.2">
      <c r="A26" s="151"/>
      <c r="B26" s="78"/>
      <c r="C26" s="7" t="str">
        <f>IF($B26="","",IF(VLOOKUP($B26,選手名簿!$A$9:$Q$58,2)="","",VLOOKUP($B26,選手名簿!$A$9:$Q$58,2)))</f>
        <v/>
      </c>
      <c r="D26" s="7" t="str">
        <f>IF($B26="","",IF(VLOOKUP($B26,選手名簿!$A$9:$Q$58,3)="","",VLOOKUP($B26,選手名簿!$A$9:$Q$58,3)))</f>
        <v/>
      </c>
      <c r="E26" s="7" t="str">
        <f>IF($B26="","",IF(VLOOKUP($B26,選手名簿!$A$9:$Q$58,4)="","",VLOOKUP($B26,選手名簿!$A$9:$Q$58,4)))</f>
        <v/>
      </c>
      <c r="F26" s="7" t="str">
        <f>IF($B26="","",IF(VLOOKUP($B26,選手名簿!$A$9:$Q$58,5)="","",VLOOKUP($B26,選手名簿!$A$9:$Q$58,5)))</f>
        <v/>
      </c>
    </row>
    <row r="27" spans="1:6" ht="21" customHeight="1" x14ac:dyDescent="0.2">
      <c r="A27" s="150" t="s">
        <v>47</v>
      </c>
      <c r="B27" s="77"/>
      <c r="C27" s="6" t="str">
        <f>IF($B27="","",IF(VLOOKUP($B27,選手名簿!$A$9:$Q$58,2)="","",VLOOKUP($B27,選手名簿!$A$9:$Q$58,2)))</f>
        <v/>
      </c>
      <c r="D27" s="6" t="str">
        <f>IF($B27="","",IF(VLOOKUP($B27,選手名簿!$A$9:$Q$58,3)="","",VLOOKUP($B27,選手名簿!$A$9:$Q$58,3)))</f>
        <v/>
      </c>
      <c r="E27" s="6" t="str">
        <f>IF($B27="","",IF(VLOOKUP($B27,選手名簿!$A$9:$Q$58,4)="","",VLOOKUP($B27,選手名簿!$A$9:$Q$58,4)))</f>
        <v/>
      </c>
      <c r="F27" s="6" t="str">
        <f>IF($B27="","",IF(VLOOKUP($B27,選手名簿!$A$9:$Q$58,5)="","",VLOOKUP($B27,選手名簿!$A$9:$Q$58,5)))</f>
        <v/>
      </c>
    </row>
    <row r="28" spans="1:6" ht="21" customHeight="1" x14ac:dyDescent="0.2">
      <c r="A28" s="151"/>
      <c r="B28" s="78"/>
      <c r="C28" s="7" t="str">
        <f>IF($B28="","",IF(VLOOKUP($B28,選手名簿!$A$9:$Q$58,2)="","",VLOOKUP($B28,選手名簿!$A$9:$Q$58,2)))</f>
        <v/>
      </c>
      <c r="D28" s="7" t="str">
        <f>IF($B28="","",IF(VLOOKUP($B28,選手名簿!$A$9:$Q$58,3)="","",VLOOKUP($B28,選手名簿!$A$9:$Q$58,3)))</f>
        <v/>
      </c>
      <c r="E28" s="7" t="str">
        <f>IF($B28="","",IF(VLOOKUP($B28,選手名簿!$A$9:$Q$58,4)="","",VLOOKUP($B28,選手名簿!$A$9:$Q$58,4)))</f>
        <v/>
      </c>
      <c r="F28" s="7" t="str">
        <f>IF($B28="","",IF(VLOOKUP($B28,選手名簿!$A$9:$Q$58,5)="","",VLOOKUP($B28,選手名簿!$A$9:$Q$58,5)))</f>
        <v/>
      </c>
    </row>
    <row r="29" spans="1:6" ht="21" customHeight="1" x14ac:dyDescent="0.2">
      <c r="A29" s="150" t="s">
        <v>48</v>
      </c>
      <c r="B29" s="77"/>
      <c r="C29" s="6" t="str">
        <f>IF($B29="","",IF(VLOOKUP($B29,選手名簿!$A$9:$Q$58,2)="","",VLOOKUP($B29,選手名簿!$A$9:$Q$58,2)))</f>
        <v/>
      </c>
      <c r="D29" s="6" t="str">
        <f>IF($B29="","",IF(VLOOKUP($B29,選手名簿!$A$9:$Q$58,3)="","",VLOOKUP($B29,選手名簿!$A$9:$Q$58,3)))</f>
        <v/>
      </c>
      <c r="E29" s="6" t="str">
        <f>IF($B29="","",IF(VLOOKUP($B29,選手名簿!$A$9:$Q$58,4)="","",VLOOKUP($B29,選手名簿!$A$9:$Q$58,4)))</f>
        <v/>
      </c>
      <c r="F29" s="6" t="str">
        <f>IF($B29="","",IF(VLOOKUP($B29,選手名簿!$A$9:$Q$58,5)="","",VLOOKUP($B29,選手名簿!$A$9:$Q$58,5)))</f>
        <v/>
      </c>
    </row>
    <row r="30" spans="1:6" ht="21" customHeight="1" x14ac:dyDescent="0.2">
      <c r="A30" s="151"/>
      <c r="B30" s="78"/>
      <c r="C30" s="7" t="str">
        <f>IF($B30="","",IF(VLOOKUP($B30,選手名簿!$A$9:$Q$58,2)="","",VLOOKUP($B30,選手名簿!$A$9:$Q$58,2)))</f>
        <v/>
      </c>
      <c r="D30" s="7" t="str">
        <f>IF($B30="","",IF(VLOOKUP($B30,選手名簿!$A$9:$Q$58,3)="","",VLOOKUP($B30,選手名簿!$A$9:$Q$58,3)))</f>
        <v/>
      </c>
      <c r="E30" s="7" t="str">
        <f>IF($B30="","",IF(VLOOKUP($B30,選手名簿!$A$9:$Q$58,4)="","",VLOOKUP($B30,選手名簿!$A$9:$Q$58,4)))</f>
        <v/>
      </c>
      <c r="F30" s="7" t="str">
        <f>IF($B30="","",IF(VLOOKUP($B30,選手名簿!$A$9:$Q$58,5)="","",VLOOKUP($B30,選手名簿!$A$9:$Q$58,5)))</f>
        <v/>
      </c>
    </row>
    <row r="31" spans="1:6" ht="21" customHeight="1" x14ac:dyDescent="0.2">
      <c r="A31" s="150" t="s">
        <v>49</v>
      </c>
      <c r="B31" s="77"/>
      <c r="C31" s="6" t="str">
        <f>IF($B31="","",IF(VLOOKUP($B31,選手名簿!$A$9:$Q$58,2)="","",VLOOKUP($B31,選手名簿!$A$9:$Q$58,2)))</f>
        <v/>
      </c>
      <c r="D31" s="6" t="str">
        <f>IF($B31="","",IF(VLOOKUP($B31,選手名簿!$A$9:$Q$58,3)="","",VLOOKUP($B31,選手名簿!$A$9:$Q$58,3)))</f>
        <v/>
      </c>
      <c r="E31" s="6" t="str">
        <f>IF($B31="","",IF(VLOOKUP($B31,選手名簿!$A$9:$Q$58,4)="","",VLOOKUP($B31,選手名簿!$A$9:$Q$58,4)))</f>
        <v/>
      </c>
      <c r="F31" s="6" t="str">
        <f>IF($B31="","",IF(VLOOKUP($B31,選手名簿!$A$9:$Q$58,5)="","",VLOOKUP($B31,選手名簿!$A$9:$Q$58,5)))</f>
        <v/>
      </c>
    </row>
    <row r="32" spans="1:6" ht="21" customHeight="1" x14ac:dyDescent="0.2">
      <c r="A32" s="151"/>
      <c r="B32" s="78"/>
      <c r="C32" s="7" t="str">
        <f>IF($B32="","",IF(VLOOKUP($B32,選手名簿!$A$9:$Q$58,2)="","",VLOOKUP($B32,選手名簿!$A$9:$Q$58,2)))</f>
        <v/>
      </c>
      <c r="D32" s="7" t="str">
        <f>IF($B32="","",IF(VLOOKUP($B32,選手名簿!$A$9:$Q$58,3)="","",VLOOKUP($B32,選手名簿!$A$9:$Q$58,3)))</f>
        <v/>
      </c>
      <c r="E32" s="7" t="str">
        <f>IF($B32="","",IF(VLOOKUP($B32,選手名簿!$A$9:$Q$58,4)="","",VLOOKUP($B32,選手名簿!$A$9:$Q$58,4)))</f>
        <v/>
      </c>
      <c r="F32" s="7" t="str">
        <f>IF($B32="","",IF(VLOOKUP($B32,選手名簿!$A$9:$Q$58,5)="","",VLOOKUP($B32,選手名簿!$A$9:$Q$58,5)))</f>
        <v/>
      </c>
    </row>
    <row r="33" spans="1:6" ht="21" customHeight="1" x14ac:dyDescent="0.2">
      <c r="A33" s="150" t="s">
        <v>50</v>
      </c>
      <c r="B33" s="77"/>
      <c r="C33" s="6" t="str">
        <f>IF($B33="","",IF(VLOOKUP($B33,選手名簿!$A$9:$Q$58,2)="","",VLOOKUP($B33,選手名簿!$A$9:$Q$58,2)))</f>
        <v/>
      </c>
      <c r="D33" s="6" t="str">
        <f>IF($B33="","",IF(VLOOKUP($B33,選手名簿!$A$9:$Q$58,3)="","",VLOOKUP($B33,選手名簿!$A$9:$Q$58,3)))</f>
        <v/>
      </c>
      <c r="E33" s="6" t="str">
        <f>IF($B33="","",IF(VLOOKUP($B33,選手名簿!$A$9:$Q$58,4)="","",VLOOKUP($B33,選手名簿!$A$9:$Q$58,4)))</f>
        <v/>
      </c>
      <c r="F33" s="6" t="str">
        <f>IF($B33="","",IF(VLOOKUP($B33,選手名簿!$A$9:$Q$58,5)="","",VLOOKUP($B33,選手名簿!$A$9:$Q$58,5)))</f>
        <v/>
      </c>
    </row>
    <row r="34" spans="1:6" ht="21" customHeight="1" x14ac:dyDescent="0.2">
      <c r="A34" s="151"/>
      <c r="B34" s="78"/>
      <c r="C34" s="7" t="str">
        <f>IF($B34="","",IF(VLOOKUP($B34,選手名簿!$A$9:$Q$58,2)="","",VLOOKUP($B34,選手名簿!$A$9:$Q$58,2)))</f>
        <v/>
      </c>
      <c r="D34" s="7" t="str">
        <f>IF($B34="","",IF(VLOOKUP($B34,選手名簿!$A$9:$Q$58,3)="","",VLOOKUP($B34,選手名簿!$A$9:$Q$58,3)))</f>
        <v/>
      </c>
      <c r="E34" s="7" t="str">
        <f>IF($B34="","",IF(VLOOKUP($B34,選手名簿!$A$9:$Q$58,4)="","",VLOOKUP($B34,選手名簿!$A$9:$Q$58,4)))</f>
        <v/>
      </c>
      <c r="F34" s="7" t="str">
        <f>IF($B34="","",IF(VLOOKUP($B34,選手名簿!$A$9:$Q$58,5)="","",VLOOKUP($B34,選手名簿!$A$9:$Q$58,5)))</f>
        <v/>
      </c>
    </row>
    <row r="38" spans="1:6" x14ac:dyDescent="0.2">
      <c r="B38" t="s">
        <v>26</v>
      </c>
    </row>
    <row r="40" spans="1:6" x14ac:dyDescent="0.2">
      <c r="B40" s="244" t="str">
        <f>選手名簿!M3</f>
        <v>２０２５年４月●日　　</v>
      </c>
      <c r="C40" s="244"/>
    </row>
    <row r="42" spans="1:6" x14ac:dyDescent="0.2">
      <c r="A42" s="114">
        <f>選手名簿!$B$3</f>
        <v>0</v>
      </c>
      <c r="B42" t="s">
        <v>205</v>
      </c>
      <c r="E42" s="139">
        <f>納入一覧表!$E$4</f>
        <v>0</v>
      </c>
      <c r="F42" s="140"/>
    </row>
  </sheetData>
  <sheetProtection algorithmName="SHA-512" hashValue="hQ9yHERr3Ury/nPdE7xfIvvW7w2ktUukk4a7o+MCSWY5LHdzaXgCu8LN3we6fGF8y3w0SL+QsyWrjrZHBtxTww==" saltValue="XBmSL2CDuUJD5YiZjdyMUQ==" spinCount="100000" sheet="1" selectLockedCells="1"/>
  <mergeCells count="20">
    <mergeCell ref="A19:A20"/>
    <mergeCell ref="A21:A22"/>
    <mergeCell ref="A23:A24"/>
    <mergeCell ref="A25:A26"/>
    <mergeCell ref="B40:C40"/>
    <mergeCell ref="A27:A28"/>
    <mergeCell ref="A29:A30"/>
    <mergeCell ref="A31:A32"/>
    <mergeCell ref="A33:A34"/>
    <mergeCell ref="A11:A12"/>
    <mergeCell ref="A13:A14"/>
    <mergeCell ref="A15:A16"/>
    <mergeCell ref="A17:A18"/>
    <mergeCell ref="C9:D9"/>
    <mergeCell ref="A1:B1"/>
    <mergeCell ref="B3:E3"/>
    <mergeCell ref="B5:C5"/>
    <mergeCell ref="A9:A10"/>
    <mergeCell ref="B9:B10"/>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12"/>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47" t="s">
        <v>62</v>
      </c>
      <c r="C5" s="248"/>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32.25" customHeight="1" x14ac:dyDescent="0.2">
      <c r="A11" s="2" t="s">
        <v>20</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6" ht="32.25" customHeight="1" x14ac:dyDescent="0.2">
      <c r="A12" s="2" t="s">
        <v>21</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row>
    <row r="13" spans="1:6" ht="32.25" customHeight="1" x14ac:dyDescent="0.2">
      <c r="A13" s="2" t="s">
        <v>22</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row>
    <row r="14" spans="1:6" ht="32.25" customHeight="1" x14ac:dyDescent="0.2">
      <c r="A14" s="2" t="s">
        <v>23</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row>
    <row r="15" spans="1:6" ht="32.25" customHeight="1" x14ac:dyDescent="0.2">
      <c r="A15" s="2" t="s">
        <v>24</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row>
    <row r="16" spans="1:6" ht="32.25" customHeight="1" x14ac:dyDescent="0.2">
      <c r="A16" s="2" t="s">
        <v>25</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row>
    <row r="17" spans="1:6" ht="32.25" customHeight="1" x14ac:dyDescent="0.2">
      <c r="A17" s="2" t="s">
        <v>28</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row>
    <row r="18" spans="1:6" ht="32.25" customHeight="1" x14ac:dyDescent="0.2">
      <c r="A18" s="2" t="s">
        <v>29</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row>
    <row r="19" spans="1:6" ht="32.25" customHeight="1" x14ac:dyDescent="0.2">
      <c r="A19" s="2" t="s">
        <v>30</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row>
    <row r="20" spans="1:6" ht="32.25" customHeight="1" x14ac:dyDescent="0.2">
      <c r="A20" s="2" t="s">
        <v>32</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row>
    <row r="21" spans="1:6" ht="32.25" customHeight="1" x14ac:dyDescent="0.2">
      <c r="A21" s="2" t="s">
        <v>33</v>
      </c>
      <c r="B21" s="59"/>
      <c r="C21" s="2" t="str">
        <f>IF($B21="","",IF(VLOOKUP($B21,選手名簿!$A$9:$Q$58,2)="","",VLOOKUP($B21,選手名簿!$A$9:$Q$58,2)))</f>
        <v/>
      </c>
      <c r="D21" s="2" t="str">
        <f>IF($B21="","",IF(VLOOKUP($B21,選手名簿!$A$9:$Q$58,3)="","",VLOOKUP($B21,選手名簿!$A$9:$Q$58,3)))</f>
        <v/>
      </c>
      <c r="E21" s="2" t="str">
        <f>IF($B21="","",IF(VLOOKUP($B21,選手名簿!$A$9:$Q$58,4)="","",VLOOKUP($B21,選手名簿!$A$9:$Q$58,4)))</f>
        <v/>
      </c>
      <c r="F21" s="2" t="str">
        <f>IF($B21="","",IF(VLOOKUP($B21,選手名簿!$A$9:$Q$58,5)="","",VLOOKUP($B21,選手名簿!$A$9:$Q$58,5)))</f>
        <v/>
      </c>
    </row>
    <row r="22" spans="1:6" ht="32.25" customHeight="1" x14ac:dyDescent="0.2">
      <c r="A22" s="2" t="s">
        <v>34</v>
      </c>
      <c r="B22" s="59"/>
      <c r="C22" s="2" t="str">
        <f>IF($B22="","",IF(VLOOKUP($B22,選手名簿!$A$9:$Q$58,2)="","",VLOOKUP($B22,選手名簿!$A$9:$Q$58,2)))</f>
        <v/>
      </c>
      <c r="D22" s="2" t="str">
        <f>IF($B22="","",IF(VLOOKUP($B22,選手名簿!$A$9:$Q$58,3)="","",VLOOKUP($B22,選手名簿!$A$9:$Q$58,3)))</f>
        <v/>
      </c>
      <c r="E22" s="2" t="str">
        <f>IF($B22="","",IF(VLOOKUP($B22,選手名簿!$A$9:$Q$58,4)="","",VLOOKUP($B22,選手名簿!$A$9:$Q$58,4)))</f>
        <v/>
      </c>
      <c r="F22" s="2" t="str">
        <f>IF($B22="","",IF(VLOOKUP($B22,選手名簿!$A$9:$Q$58,5)="","",VLOOKUP($B22,選手名簿!$A$9:$Q$58,5)))</f>
        <v/>
      </c>
    </row>
    <row r="23" spans="1:6" ht="32.25" customHeight="1" x14ac:dyDescent="0.2">
      <c r="A23" s="2" t="s">
        <v>35</v>
      </c>
      <c r="B23" s="59"/>
      <c r="C23" s="2" t="str">
        <f>IF($B23="","",IF(VLOOKUP($B23,選手名簿!$A$9:$Q$58,2)="","",VLOOKUP($B23,選手名簿!$A$9:$Q$58,2)))</f>
        <v/>
      </c>
      <c r="D23" s="2" t="str">
        <f>IF($B23="","",IF(VLOOKUP($B23,選手名簿!$A$9:$Q$58,3)="","",VLOOKUP($B23,選手名簿!$A$9:$Q$58,3)))</f>
        <v/>
      </c>
      <c r="E23" s="2" t="str">
        <f>IF($B23="","",IF(VLOOKUP($B23,選手名簿!$A$9:$Q$58,4)="","",VLOOKUP($B23,選手名簿!$A$9:$Q$58,4)))</f>
        <v/>
      </c>
      <c r="F23" s="2" t="str">
        <f>IF($B23="","",IF(VLOOKUP($B23,選手名簿!$A$9:$Q$58,5)="","",VLOOKUP($B23,選手名簿!$A$9:$Q$58,5)))</f>
        <v/>
      </c>
    </row>
    <row r="24" spans="1:6" ht="32.25" customHeight="1" x14ac:dyDescent="0.2">
      <c r="A24" s="2" t="s">
        <v>36</v>
      </c>
      <c r="B24" s="59"/>
      <c r="C24" s="2" t="str">
        <f>IF($B24="","",IF(VLOOKUP($B24,選手名簿!$A$9:$Q$58,2)="","",VLOOKUP($B24,選手名簿!$A$9:$Q$58,2)))</f>
        <v/>
      </c>
      <c r="D24" s="2" t="str">
        <f>IF($B24="","",IF(VLOOKUP($B24,選手名簿!$A$9:$Q$58,3)="","",VLOOKUP($B24,選手名簿!$A$9:$Q$58,3)))</f>
        <v/>
      </c>
      <c r="E24" s="2" t="str">
        <f>IF($B24="","",IF(VLOOKUP($B24,選手名簿!$A$9:$Q$58,4)="","",VLOOKUP($B24,選手名簿!$A$9:$Q$58,4)))</f>
        <v/>
      </c>
      <c r="F24" s="2" t="str">
        <f>IF($B24="","",IF(VLOOKUP($B24,選手名簿!$A$9:$Q$58,5)="","",VLOOKUP($B24,選手名簿!$A$9:$Q$58,5)))</f>
        <v/>
      </c>
    </row>
    <row r="25" spans="1:6" ht="32.25" customHeight="1" x14ac:dyDescent="0.2">
      <c r="A25" s="2" t="s">
        <v>37</v>
      </c>
      <c r="B25" s="59"/>
      <c r="C25" s="2" t="str">
        <f>IF($B25="","",IF(VLOOKUP($B25,選手名簿!$A$9:$Q$58,2)="","",VLOOKUP($B25,選手名簿!$A$9:$Q$58,2)))</f>
        <v/>
      </c>
      <c r="D25" s="2" t="str">
        <f>IF($B25="","",IF(VLOOKUP($B25,選手名簿!$A$9:$Q$58,3)="","",VLOOKUP($B25,選手名簿!$A$9:$Q$58,3)))</f>
        <v/>
      </c>
      <c r="E25" s="2" t="str">
        <f>IF($B25="","",IF(VLOOKUP($B25,選手名簿!$A$9:$Q$58,4)="","",VLOOKUP($B25,選手名簿!$A$9:$Q$58,4)))</f>
        <v/>
      </c>
      <c r="F25" s="2" t="str">
        <f>IF($B25="","",IF(VLOOKUP($B25,選手名簿!$A$9:$Q$58,5)="","",VLOOKUP($B25,選手名簿!$A$9:$Q$58,5)))</f>
        <v/>
      </c>
    </row>
    <row r="26" spans="1:6" ht="32.25" customHeight="1" x14ac:dyDescent="0.2">
      <c r="A26" s="2" t="s">
        <v>38</v>
      </c>
      <c r="B26" s="59"/>
      <c r="C26" s="2" t="str">
        <f>IF($B26="","",IF(VLOOKUP($B26,選手名簿!$A$9:$Q$58,2)="","",VLOOKUP($B26,選手名簿!$A$9:$Q$58,2)))</f>
        <v/>
      </c>
      <c r="D26" s="2" t="str">
        <f>IF($B26="","",IF(VLOOKUP($B26,選手名簿!$A$9:$Q$58,3)="","",VLOOKUP($B26,選手名簿!$A$9:$Q$58,3)))</f>
        <v/>
      </c>
      <c r="E26" s="2" t="str">
        <f>IF($B26="","",IF(VLOOKUP($B26,選手名簿!$A$9:$Q$58,4)="","",VLOOKUP($B26,選手名簿!$A$9:$Q$58,4)))</f>
        <v/>
      </c>
      <c r="F26" s="2" t="str">
        <f>IF($B26="","",IF(VLOOKUP($B26,選手名簿!$A$9:$Q$58,5)="","",VLOOKUP($B26,選手名簿!$A$9:$Q$58,5)))</f>
        <v/>
      </c>
    </row>
    <row r="30" spans="1:6" x14ac:dyDescent="0.2">
      <c r="B30" t="s">
        <v>26</v>
      </c>
    </row>
    <row r="32" spans="1:6" x14ac:dyDescent="0.2">
      <c r="B32" s="244" t="str">
        <f>選手名簿!M3</f>
        <v>２０２５年４月●日　　</v>
      </c>
      <c r="C32" s="244"/>
    </row>
    <row r="34" spans="1:6" x14ac:dyDescent="0.2">
      <c r="A34" s="114">
        <f>選手名簿!$B$3</f>
        <v>0</v>
      </c>
      <c r="B34" t="s">
        <v>205</v>
      </c>
      <c r="E34" s="139">
        <f>納入一覧表!$E$4</f>
        <v>0</v>
      </c>
      <c r="F34" s="140"/>
    </row>
  </sheetData>
  <sheetProtection algorithmName="SHA-512" hashValue="QV1hB6FsOE3NrC9LIbbnR6eeGNIP/SPJaF8NoBHFGNv/WlO5pmYM+kQhNxuNd5Zn5RbWnVQVleJxnGRfeJjGSA==" saltValue="WkXygtcuWccnxcP1bV8pHA=="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12"/>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47" t="s">
        <v>63</v>
      </c>
      <c r="C5" s="248"/>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21" customHeight="1" x14ac:dyDescent="0.2">
      <c r="A11" s="150" t="s">
        <v>39</v>
      </c>
      <c r="B11" s="77"/>
      <c r="C11" s="6" t="str">
        <f>IF($B11="","",IF(VLOOKUP($B11,選手名簿!$A$9:$Q$58,2)="","",VLOOKUP($B11,選手名簿!$A$9:$Q$58,2)))</f>
        <v/>
      </c>
      <c r="D11" s="6" t="str">
        <f>IF($B11="","",IF(VLOOKUP($B11,選手名簿!$A$9:$Q$58,3)="","",VLOOKUP($B11,選手名簿!$A$9:$Q$58,3)))</f>
        <v/>
      </c>
      <c r="E11" s="6" t="str">
        <f>IF($B11="","",IF(VLOOKUP($B11,選手名簿!$A$9:$Q$58,4)="","",VLOOKUP($B11,選手名簿!$A$9:$Q$58,4)))</f>
        <v/>
      </c>
      <c r="F11" s="6" t="str">
        <f>IF($B11="","",IF(VLOOKUP($B11,選手名簿!$A$9:$Q$58,5)="","",VLOOKUP($B11,選手名簿!$A$9:$Q$58,5)))</f>
        <v/>
      </c>
    </row>
    <row r="12" spans="1:6" ht="21" customHeight="1" x14ac:dyDescent="0.2">
      <c r="A12" s="151"/>
      <c r="B12" s="78"/>
      <c r="C12" s="7" t="str">
        <f>IF($B12="","",IF(VLOOKUP($B12,選手名簿!$A$9:$Q$58,2)="","",VLOOKUP($B12,選手名簿!$A$9:$Q$58,2)))</f>
        <v/>
      </c>
      <c r="D12" s="7" t="str">
        <f>IF($B12="","",IF(VLOOKUP($B12,選手名簿!$A$9:$Q$58,3)="","",VLOOKUP($B12,選手名簿!$A$9:$Q$58,3)))</f>
        <v/>
      </c>
      <c r="E12" s="7" t="str">
        <f>IF($B12="","",IF(VLOOKUP($B12,選手名簿!$A$9:$Q$58,4)="","",VLOOKUP($B12,選手名簿!$A$9:$Q$58,4)))</f>
        <v/>
      </c>
      <c r="F12" s="7" t="str">
        <f>IF($B12="","",IF(VLOOKUP($B12,選手名簿!$A$9:$Q$58,5)="","",VLOOKUP($B12,選手名簿!$A$9:$Q$58,5)))</f>
        <v/>
      </c>
    </row>
    <row r="13" spans="1:6" ht="21" customHeight="1" x14ac:dyDescent="0.2">
      <c r="A13" s="150" t="s">
        <v>40</v>
      </c>
      <c r="B13" s="77"/>
      <c r="C13" s="6" t="str">
        <f>IF($B13="","",IF(VLOOKUP($B13,選手名簿!$A$9:$Q$58,2)="","",VLOOKUP($B13,選手名簿!$A$9:$Q$58,2)))</f>
        <v/>
      </c>
      <c r="D13" s="6" t="str">
        <f>IF($B13="","",IF(VLOOKUP($B13,選手名簿!$A$9:$Q$58,3)="","",VLOOKUP($B13,選手名簿!$A$9:$Q$58,3)))</f>
        <v/>
      </c>
      <c r="E13" s="6" t="str">
        <f>IF($B13="","",IF(VLOOKUP($B13,選手名簿!$A$9:$Q$58,4)="","",VLOOKUP($B13,選手名簿!$A$9:$Q$58,4)))</f>
        <v/>
      </c>
      <c r="F13" s="6" t="str">
        <f>IF($B13="","",IF(VLOOKUP($B13,選手名簿!$A$9:$Q$58,5)="","",VLOOKUP($B13,選手名簿!$A$9:$Q$58,5)))</f>
        <v/>
      </c>
    </row>
    <row r="14" spans="1:6" ht="21" customHeight="1" x14ac:dyDescent="0.2">
      <c r="A14" s="151"/>
      <c r="B14" s="78"/>
      <c r="C14" s="7" t="str">
        <f>IF($B14="","",IF(VLOOKUP($B14,選手名簿!$A$9:$Q$58,2)="","",VLOOKUP($B14,選手名簿!$A$9:$Q$58,2)))</f>
        <v/>
      </c>
      <c r="D14" s="7" t="str">
        <f>IF($B14="","",IF(VLOOKUP($B14,選手名簿!$A$9:$Q$58,3)="","",VLOOKUP($B14,選手名簿!$A$9:$Q$58,3)))</f>
        <v/>
      </c>
      <c r="E14" s="7" t="str">
        <f>IF($B14="","",IF(VLOOKUP($B14,選手名簿!$A$9:$Q$58,4)="","",VLOOKUP($B14,選手名簿!$A$9:$Q$58,4)))</f>
        <v/>
      </c>
      <c r="F14" s="7" t="str">
        <f>IF($B14="","",IF(VLOOKUP($B14,選手名簿!$A$9:$Q$58,5)="","",VLOOKUP($B14,選手名簿!$A$9:$Q$58,5)))</f>
        <v/>
      </c>
    </row>
    <row r="15" spans="1:6" ht="21" customHeight="1" x14ac:dyDescent="0.2">
      <c r="A15" s="150" t="s">
        <v>41</v>
      </c>
      <c r="B15" s="77"/>
      <c r="C15" s="6" t="str">
        <f>IF($B15="","",IF(VLOOKUP($B15,選手名簿!$A$9:$Q$58,2)="","",VLOOKUP($B15,選手名簿!$A$9:$Q$58,2)))</f>
        <v/>
      </c>
      <c r="D15" s="6" t="str">
        <f>IF($B15="","",IF(VLOOKUP($B15,選手名簿!$A$9:$Q$58,3)="","",VLOOKUP($B15,選手名簿!$A$9:$Q$58,3)))</f>
        <v/>
      </c>
      <c r="E15" s="6" t="str">
        <f>IF($B15="","",IF(VLOOKUP($B15,選手名簿!$A$9:$Q$58,4)="","",VLOOKUP($B15,選手名簿!$A$9:$Q$58,4)))</f>
        <v/>
      </c>
      <c r="F15" s="6" t="str">
        <f>IF($B15="","",IF(VLOOKUP($B15,選手名簿!$A$9:$Q$58,5)="","",VLOOKUP($B15,選手名簿!$A$9:$Q$58,5)))</f>
        <v/>
      </c>
    </row>
    <row r="16" spans="1:6" ht="21" customHeight="1" x14ac:dyDescent="0.2">
      <c r="A16" s="151"/>
      <c r="B16" s="78"/>
      <c r="C16" s="7" t="str">
        <f>IF($B16="","",IF(VLOOKUP($B16,選手名簿!$A$9:$Q$58,2)="","",VLOOKUP($B16,選手名簿!$A$9:$Q$58,2)))</f>
        <v/>
      </c>
      <c r="D16" s="7" t="str">
        <f>IF($B16="","",IF(VLOOKUP($B16,選手名簿!$A$9:$Q$58,3)="","",VLOOKUP($B16,選手名簿!$A$9:$Q$58,3)))</f>
        <v/>
      </c>
      <c r="E16" s="7" t="str">
        <f>IF($B16="","",IF(VLOOKUP($B16,選手名簿!$A$9:$Q$58,4)="","",VLOOKUP($B16,選手名簿!$A$9:$Q$58,4)))</f>
        <v/>
      </c>
      <c r="F16" s="7" t="str">
        <f>IF($B16="","",IF(VLOOKUP($B16,選手名簿!$A$9:$Q$58,5)="","",VLOOKUP($B16,選手名簿!$A$9:$Q$58,5)))</f>
        <v/>
      </c>
    </row>
    <row r="17" spans="1:6" ht="21" customHeight="1" x14ac:dyDescent="0.2">
      <c r="A17" s="150" t="s">
        <v>42</v>
      </c>
      <c r="B17" s="77"/>
      <c r="C17" s="6" t="str">
        <f>IF($B17="","",IF(VLOOKUP($B17,選手名簿!$A$9:$Q$58,2)="","",VLOOKUP($B17,選手名簿!$A$9:$Q$58,2)))</f>
        <v/>
      </c>
      <c r="D17" s="6" t="str">
        <f>IF($B17="","",IF(VLOOKUP($B17,選手名簿!$A$9:$Q$58,3)="","",VLOOKUP($B17,選手名簿!$A$9:$Q$58,3)))</f>
        <v/>
      </c>
      <c r="E17" s="6" t="str">
        <f>IF($B17="","",IF(VLOOKUP($B17,選手名簿!$A$9:$Q$58,4)="","",VLOOKUP($B17,選手名簿!$A$9:$Q$58,4)))</f>
        <v/>
      </c>
      <c r="F17" s="6" t="str">
        <f>IF($B17="","",IF(VLOOKUP($B17,選手名簿!$A$9:$Q$58,5)="","",VLOOKUP($B17,選手名簿!$A$9:$Q$58,5)))</f>
        <v/>
      </c>
    </row>
    <row r="18" spans="1:6" ht="21" customHeight="1" x14ac:dyDescent="0.2">
      <c r="A18" s="151"/>
      <c r="B18" s="78"/>
      <c r="C18" s="7" t="str">
        <f>IF($B18="","",IF(VLOOKUP($B18,選手名簿!$A$9:$Q$58,2)="","",VLOOKUP($B18,選手名簿!$A$9:$Q$58,2)))</f>
        <v/>
      </c>
      <c r="D18" s="7" t="str">
        <f>IF($B18="","",IF(VLOOKUP($B18,選手名簿!$A$9:$Q$58,3)="","",VLOOKUP($B18,選手名簿!$A$9:$Q$58,3)))</f>
        <v/>
      </c>
      <c r="E18" s="7" t="str">
        <f>IF($B18="","",IF(VLOOKUP($B18,選手名簿!$A$9:$Q$58,4)="","",VLOOKUP($B18,選手名簿!$A$9:$Q$58,4)))</f>
        <v/>
      </c>
      <c r="F18" s="7" t="str">
        <f>IF($B18="","",IF(VLOOKUP($B18,選手名簿!$A$9:$Q$58,5)="","",VLOOKUP($B18,選手名簿!$A$9:$Q$58,5)))</f>
        <v/>
      </c>
    </row>
    <row r="19" spans="1:6" ht="21" customHeight="1" x14ac:dyDescent="0.2">
      <c r="A19" s="150" t="s">
        <v>43</v>
      </c>
      <c r="B19" s="77"/>
      <c r="C19" s="6" t="str">
        <f>IF($B19="","",IF(VLOOKUP($B19,選手名簿!$A$9:$Q$58,2)="","",VLOOKUP($B19,選手名簿!$A$9:$Q$58,2)))</f>
        <v/>
      </c>
      <c r="D19" s="6" t="str">
        <f>IF($B19="","",IF(VLOOKUP($B19,選手名簿!$A$9:$Q$58,3)="","",VLOOKUP($B19,選手名簿!$A$9:$Q$58,3)))</f>
        <v/>
      </c>
      <c r="E19" s="6" t="str">
        <f>IF($B19="","",IF(VLOOKUP($B19,選手名簿!$A$9:$Q$58,4)="","",VLOOKUP($B19,選手名簿!$A$9:$Q$58,4)))</f>
        <v/>
      </c>
      <c r="F19" s="6" t="str">
        <f>IF($B19="","",IF(VLOOKUP($B19,選手名簿!$A$9:$Q$58,5)="","",VLOOKUP($B19,選手名簿!$A$9:$Q$58,5)))</f>
        <v/>
      </c>
    </row>
    <row r="20" spans="1:6" ht="21" customHeight="1" x14ac:dyDescent="0.2">
      <c r="A20" s="151"/>
      <c r="B20" s="78"/>
      <c r="C20" s="7" t="str">
        <f>IF($B20="","",IF(VLOOKUP($B20,選手名簿!$A$9:$Q$58,2)="","",VLOOKUP($B20,選手名簿!$A$9:$Q$58,2)))</f>
        <v/>
      </c>
      <c r="D20" s="7" t="str">
        <f>IF($B20="","",IF(VLOOKUP($B20,選手名簿!$A$9:$Q$58,3)="","",VLOOKUP($B20,選手名簿!$A$9:$Q$58,3)))</f>
        <v/>
      </c>
      <c r="E20" s="7" t="str">
        <f>IF($B20="","",IF(VLOOKUP($B20,選手名簿!$A$9:$Q$58,4)="","",VLOOKUP($B20,選手名簿!$A$9:$Q$58,4)))</f>
        <v/>
      </c>
      <c r="F20" s="7" t="str">
        <f>IF($B20="","",IF(VLOOKUP($B20,選手名簿!$A$9:$Q$58,5)="","",VLOOKUP($B20,選手名簿!$A$9:$Q$58,5)))</f>
        <v/>
      </c>
    </row>
    <row r="21" spans="1:6" ht="21" customHeight="1" x14ac:dyDescent="0.2">
      <c r="A21" s="150" t="s">
        <v>44</v>
      </c>
      <c r="B21" s="77"/>
      <c r="C21" s="6" t="str">
        <f>IF($B21="","",IF(VLOOKUP($B21,選手名簿!$A$9:$Q$58,2)="","",VLOOKUP($B21,選手名簿!$A$9:$Q$58,2)))</f>
        <v/>
      </c>
      <c r="D21" s="6" t="str">
        <f>IF($B21="","",IF(VLOOKUP($B21,選手名簿!$A$9:$Q$58,3)="","",VLOOKUP($B21,選手名簿!$A$9:$Q$58,3)))</f>
        <v/>
      </c>
      <c r="E21" s="6" t="str">
        <f>IF($B21="","",IF(VLOOKUP($B21,選手名簿!$A$9:$Q$58,4)="","",VLOOKUP($B21,選手名簿!$A$9:$Q$58,4)))</f>
        <v/>
      </c>
      <c r="F21" s="6" t="str">
        <f>IF($B21="","",IF(VLOOKUP($B21,選手名簿!$A$9:$Q$58,5)="","",VLOOKUP($B21,選手名簿!$A$9:$Q$58,5)))</f>
        <v/>
      </c>
    </row>
    <row r="22" spans="1:6" ht="21" customHeight="1" x14ac:dyDescent="0.2">
      <c r="A22" s="151"/>
      <c r="B22" s="78"/>
      <c r="C22" s="7" t="str">
        <f>IF($B22="","",IF(VLOOKUP($B22,選手名簿!$A$9:$Q$58,2)="","",VLOOKUP($B22,選手名簿!$A$9:$Q$58,2)))</f>
        <v/>
      </c>
      <c r="D22" s="7" t="str">
        <f>IF($B22="","",IF(VLOOKUP($B22,選手名簿!$A$9:$Q$58,3)="","",VLOOKUP($B22,選手名簿!$A$9:$Q$58,3)))</f>
        <v/>
      </c>
      <c r="E22" s="7" t="str">
        <f>IF($B22="","",IF(VLOOKUP($B22,選手名簿!$A$9:$Q$58,4)="","",VLOOKUP($B22,選手名簿!$A$9:$Q$58,4)))</f>
        <v/>
      </c>
      <c r="F22" s="7" t="str">
        <f>IF($B22="","",IF(VLOOKUP($B22,選手名簿!$A$9:$Q$58,5)="","",VLOOKUP($B22,選手名簿!$A$9:$Q$58,5)))</f>
        <v/>
      </c>
    </row>
    <row r="23" spans="1:6" ht="21" customHeight="1" x14ac:dyDescent="0.2">
      <c r="A23" s="150" t="s">
        <v>45</v>
      </c>
      <c r="B23" s="77"/>
      <c r="C23" s="6" t="str">
        <f>IF($B23="","",IF(VLOOKUP($B23,選手名簿!$A$9:$Q$58,2)="","",VLOOKUP($B23,選手名簿!$A$9:$Q$58,2)))</f>
        <v/>
      </c>
      <c r="D23" s="6" t="str">
        <f>IF($B23="","",IF(VLOOKUP($B23,選手名簿!$A$9:$Q$58,3)="","",VLOOKUP($B23,選手名簿!$A$9:$Q$58,3)))</f>
        <v/>
      </c>
      <c r="E23" s="6" t="str">
        <f>IF($B23="","",IF(VLOOKUP($B23,選手名簿!$A$9:$Q$58,4)="","",VLOOKUP($B23,選手名簿!$A$9:$Q$58,4)))</f>
        <v/>
      </c>
      <c r="F23" s="6" t="str">
        <f>IF($B23="","",IF(VLOOKUP($B23,選手名簿!$A$9:$Q$58,5)="","",VLOOKUP($B23,選手名簿!$A$9:$Q$58,5)))</f>
        <v/>
      </c>
    </row>
    <row r="24" spans="1:6" ht="21" customHeight="1" x14ac:dyDescent="0.2">
      <c r="A24" s="151"/>
      <c r="B24" s="78"/>
      <c r="C24" s="7" t="str">
        <f>IF($B24="","",IF(VLOOKUP($B24,選手名簿!$A$9:$Q$58,2)="","",VLOOKUP($B24,選手名簿!$A$9:$Q$58,2)))</f>
        <v/>
      </c>
      <c r="D24" s="7" t="str">
        <f>IF($B24="","",IF(VLOOKUP($B24,選手名簿!$A$9:$Q$58,3)="","",VLOOKUP($B24,選手名簿!$A$9:$Q$58,3)))</f>
        <v/>
      </c>
      <c r="E24" s="7" t="str">
        <f>IF($B24="","",IF(VLOOKUP($B24,選手名簿!$A$9:$Q$58,4)="","",VLOOKUP($B24,選手名簿!$A$9:$Q$58,4)))</f>
        <v/>
      </c>
      <c r="F24" s="7" t="str">
        <f>IF($B24="","",IF(VLOOKUP($B24,選手名簿!$A$9:$Q$58,5)="","",VLOOKUP($B24,選手名簿!$A$9:$Q$58,5)))</f>
        <v/>
      </c>
    </row>
    <row r="25" spans="1:6" ht="21" customHeight="1" x14ac:dyDescent="0.2">
      <c r="A25" s="150" t="s">
        <v>46</v>
      </c>
      <c r="B25" s="77"/>
      <c r="C25" s="6" t="str">
        <f>IF($B25="","",IF(VLOOKUP($B25,選手名簿!$A$9:$Q$58,2)="","",VLOOKUP($B25,選手名簿!$A$9:$Q$58,2)))</f>
        <v/>
      </c>
      <c r="D25" s="6" t="str">
        <f>IF($B25="","",IF(VLOOKUP($B25,選手名簿!$A$9:$Q$58,3)="","",VLOOKUP($B25,選手名簿!$A$9:$Q$58,3)))</f>
        <v/>
      </c>
      <c r="E25" s="6" t="str">
        <f>IF($B25="","",IF(VLOOKUP($B25,選手名簿!$A$9:$Q$58,4)="","",VLOOKUP($B25,選手名簿!$A$9:$Q$58,4)))</f>
        <v/>
      </c>
      <c r="F25" s="6" t="str">
        <f>IF($B25="","",IF(VLOOKUP($B25,選手名簿!$A$9:$Q$58,5)="","",VLOOKUP($B25,選手名簿!$A$9:$Q$58,5)))</f>
        <v/>
      </c>
    </row>
    <row r="26" spans="1:6" ht="21" customHeight="1" x14ac:dyDescent="0.2">
      <c r="A26" s="151"/>
      <c r="B26" s="78"/>
      <c r="C26" s="7" t="str">
        <f>IF($B26="","",IF(VLOOKUP($B26,選手名簿!$A$9:$Q$58,2)="","",VLOOKUP($B26,選手名簿!$A$9:$Q$58,2)))</f>
        <v/>
      </c>
      <c r="D26" s="7" t="str">
        <f>IF($B26="","",IF(VLOOKUP($B26,選手名簿!$A$9:$Q$58,3)="","",VLOOKUP($B26,選手名簿!$A$9:$Q$58,3)))</f>
        <v/>
      </c>
      <c r="E26" s="7" t="str">
        <f>IF($B26="","",IF(VLOOKUP($B26,選手名簿!$A$9:$Q$58,4)="","",VLOOKUP($B26,選手名簿!$A$9:$Q$58,4)))</f>
        <v/>
      </c>
      <c r="F26" s="7" t="str">
        <f>IF($B26="","",IF(VLOOKUP($B26,選手名簿!$A$9:$Q$58,5)="","",VLOOKUP($B26,選手名簿!$A$9:$Q$58,5)))</f>
        <v/>
      </c>
    </row>
    <row r="27" spans="1:6" ht="21" customHeight="1" x14ac:dyDescent="0.2">
      <c r="A27" s="150" t="s">
        <v>47</v>
      </c>
      <c r="B27" s="77"/>
      <c r="C27" s="6" t="str">
        <f>IF($B27="","",IF(VLOOKUP($B27,選手名簿!$A$9:$Q$58,2)="","",VLOOKUP($B27,選手名簿!$A$9:$Q$58,2)))</f>
        <v/>
      </c>
      <c r="D27" s="6" t="str">
        <f>IF($B27="","",IF(VLOOKUP($B27,選手名簿!$A$9:$Q$58,3)="","",VLOOKUP($B27,選手名簿!$A$9:$Q$58,3)))</f>
        <v/>
      </c>
      <c r="E27" s="6" t="str">
        <f>IF($B27="","",IF(VLOOKUP($B27,選手名簿!$A$9:$Q$58,4)="","",VLOOKUP($B27,選手名簿!$A$9:$Q$58,4)))</f>
        <v/>
      </c>
      <c r="F27" s="6" t="str">
        <f>IF($B27="","",IF(VLOOKUP($B27,選手名簿!$A$9:$Q$58,5)="","",VLOOKUP($B27,選手名簿!$A$9:$Q$58,5)))</f>
        <v/>
      </c>
    </row>
    <row r="28" spans="1:6" ht="21" customHeight="1" x14ac:dyDescent="0.2">
      <c r="A28" s="151"/>
      <c r="B28" s="78"/>
      <c r="C28" s="7" t="str">
        <f>IF($B28="","",IF(VLOOKUP($B28,選手名簿!$A$9:$Q$58,2)="","",VLOOKUP($B28,選手名簿!$A$9:$Q$58,2)))</f>
        <v/>
      </c>
      <c r="D28" s="7" t="str">
        <f>IF($B28="","",IF(VLOOKUP($B28,選手名簿!$A$9:$Q$58,3)="","",VLOOKUP($B28,選手名簿!$A$9:$Q$58,3)))</f>
        <v/>
      </c>
      <c r="E28" s="7" t="str">
        <f>IF($B28="","",IF(VLOOKUP($B28,選手名簿!$A$9:$Q$58,4)="","",VLOOKUP($B28,選手名簿!$A$9:$Q$58,4)))</f>
        <v/>
      </c>
      <c r="F28" s="7" t="str">
        <f>IF($B28="","",IF(VLOOKUP($B28,選手名簿!$A$9:$Q$58,5)="","",VLOOKUP($B28,選手名簿!$A$9:$Q$58,5)))</f>
        <v/>
      </c>
    </row>
    <row r="29" spans="1:6" ht="21" customHeight="1" x14ac:dyDescent="0.2">
      <c r="A29" s="150" t="s">
        <v>48</v>
      </c>
      <c r="B29" s="77"/>
      <c r="C29" s="6" t="str">
        <f>IF($B29="","",IF(VLOOKUP($B29,選手名簿!$A$9:$Q$58,2)="","",VLOOKUP($B29,選手名簿!$A$9:$Q$58,2)))</f>
        <v/>
      </c>
      <c r="D29" s="6" t="str">
        <f>IF($B29="","",IF(VLOOKUP($B29,選手名簿!$A$9:$Q$58,3)="","",VLOOKUP($B29,選手名簿!$A$9:$Q$58,3)))</f>
        <v/>
      </c>
      <c r="E29" s="6" t="str">
        <f>IF($B29="","",IF(VLOOKUP($B29,選手名簿!$A$9:$Q$58,4)="","",VLOOKUP($B29,選手名簿!$A$9:$Q$58,4)))</f>
        <v/>
      </c>
      <c r="F29" s="6" t="str">
        <f>IF($B29="","",IF(VLOOKUP($B29,選手名簿!$A$9:$Q$58,5)="","",VLOOKUP($B29,選手名簿!$A$9:$Q$58,5)))</f>
        <v/>
      </c>
    </row>
    <row r="30" spans="1:6" ht="21" customHeight="1" x14ac:dyDescent="0.2">
      <c r="A30" s="151"/>
      <c r="B30" s="78"/>
      <c r="C30" s="7" t="str">
        <f>IF($B30="","",IF(VLOOKUP($B30,選手名簿!$A$9:$Q$58,2)="","",VLOOKUP($B30,選手名簿!$A$9:$Q$58,2)))</f>
        <v/>
      </c>
      <c r="D30" s="7" t="str">
        <f>IF($B30="","",IF(VLOOKUP($B30,選手名簿!$A$9:$Q$58,3)="","",VLOOKUP($B30,選手名簿!$A$9:$Q$58,3)))</f>
        <v/>
      </c>
      <c r="E30" s="7" t="str">
        <f>IF($B30="","",IF(VLOOKUP($B30,選手名簿!$A$9:$Q$58,4)="","",VLOOKUP($B30,選手名簿!$A$9:$Q$58,4)))</f>
        <v/>
      </c>
      <c r="F30" s="7" t="str">
        <f>IF($B30="","",IF(VLOOKUP($B30,選手名簿!$A$9:$Q$58,5)="","",VLOOKUP($B30,選手名簿!$A$9:$Q$58,5)))</f>
        <v/>
      </c>
    </row>
    <row r="31" spans="1:6" ht="21" customHeight="1" x14ac:dyDescent="0.2">
      <c r="A31" s="150" t="s">
        <v>49</v>
      </c>
      <c r="B31" s="77"/>
      <c r="C31" s="6" t="str">
        <f>IF($B31="","",IF(VLOOKUP($B31,選手名簿!$A$9:$Q$58,2)="","",VLOOKUP($B31,選手名簿!$A$9:$Q$58,2)))</f>
        <v/>
      </c>
      <c r="D31" s="6" t="str">
        <f>IF($B31="","",IF(VLOOKUP($B31,選手名簿!$A$9:$Q$58,3)="","",VLOOKUP($B31,選手名簿!$A$9:$Q$58,3)))</f>
        <v/>
      </c>
      <c r="E31" s="6" t="str">
        <f>IF($B31="","",IF(VLOOKUP($B31,選手名簿!$A$9:$Q$58,4)="","",VLOOKUP($B31,選手名簿!$A$9:$Q$58,4)))</f>
        <v/>
      </c>
      <c r="F31" s="6" t="str">
        <f>IF($B31="","",IF(VLOOKUP($B31,選手名簿!$A$9:$Q$58,5)="","",VLOOKUP($B31,選手名簿!$A$9:$Q$58,5)))</f>
        <v/>
      </c>
    </row>
    <row r="32" spans="1:6" ht="21" customHeight="1" x14ac:dyDescent="0.2">
      <c r="A32" s="151"/>
      <c r="B32" s="78"/>
      <c r="C32" s="7" t="str">
        <f>IF($B32="","",IF(VLOOKUP($B32,選手名簿!$A$9:$Q$58,2)="","",VLOOKUP($B32,選手名簿!$A$9:$Q$58,2)))</f>
        <v/>
      </c>
      <c r="D32" s="7" t="str">
        <f>IF($B32="","",IF(VLOOKUP($B32,選手名簿!$A$9:$Q$58,3)="","",VLOOKUP($B32,選手名簿!$A$9:$Q$58,3)))</f>
        <v/>
      </c>
      <c r="E32" s="7" t="str">
        <f>IF($B32="","",IF(VLOOKUP($B32,選手名簿!$A$9:$Q$58,4)="","",VLOOKUP($B32,選手名簿!$A$9:$Q$58,4)))</f>
        <v/>
      </c>
      <c r="F32" s="7" t="str">
        <f>IF($B32="","",IF(VLOOKUP($B32,選手名簿!$A$9:$Q$58,5)="","",VLOOKUP($B32,選手名簿!$A$9:$Q$58,5)))</f>
        <v/>
      </c>
    </row>
    <row r="33" spans="1:6" ht="21" customHeight="1" x14ac:dyDescent="0.2">
      <c r="A33" s="150" t="s">
        <v>50</v>
      </c>
      <c r="B33" s="77"/>
      <c r="C33" s="6" t="str">
        <f>IF($B33="","",IF(VLOOKUP($B33,選手名簿!$A$9:$Q$58,2)="","",VLOOKUP($B33,選手名簿!$A$9:$Q$58,2)))</f>
        <v/>
      </c>
      <c r="D33" s="6" t="str">
        <f>IF($B33="","",IF(VLOOKUP($B33,選手名簿!$A$9:$Q$58,3)="","",VLOOKUP($B33,選手名簿!$A$9:$Q$58,3)))</f>
        <v/>
      </c>
      <c r="E33" s="6" t="str">
        <f>IF($B33="","",IF(VLOOKUP($B33,選手名簿!$A$9:$Q$58,4)="","",VLOOKUP($B33,選手名簿!$A$9:$Q$58,4)))</f>
        <v/>
      </c>
      <c r="F33" s="6" t="str">
        <f>IF($B33="","",IF(VLOOKUP($B33,選手名簿!$A$9:$Q$58,5)="","",VLOOKUP($B33,選手名簿!$A$9:$Q$58,5)))</f>
        <v/>
      </c>
    </row>
    <row r="34" spans="1:6" ht="21" customHeight="1" x14ac:dyDescent="0.2">
      <c r="A34" s="151"/>
      <c r="B34" s="78"/>
      <c r="C34" s="7" t="str">
        <f>IF($B34="","",IF(VLOOKUP($B34,選手名簿!$A$9:$Q$58,2)="","",VLOOKUP($B34,選手名簿!$A$9:$Q$58,2)))</f>
        <v/>
      </c>
      <c r="D34" s="7" t="str">
        <f>IF($B34="","",IF(VLOOKUP($B34,選手名簿!$A$9:$Q$58,3)="","",VLOOKUP($B34,選手名簿!$A$9:$Q$58,3)))</f>
        <v/>
      </c>
      <c r="E34" s="7" t="str">
        <f>IF($B34="","",IF(VLOOKUP($B34,選手名簿!$A$9:$Q$58,4)="","",VLOOKUP($B34,選手名簿!$A$9:$Q$58,4)))</f>
        <v/>
      </c>
      <c r="F34" s="7" t="str">
        <f>IF($B34="","",IF(VLOOKUP($B34,選手名簿!$A$9:$Q$58,5)="","",VLOOKUP($B34,選手名簿!$A$9:$Q$58,5)))</f>
        <v/>
      </c>
    </row>
    <row r="38" spans="1:6" x14ac:dyDescent="0.2">
      <c r="B38" t="s">
        <v>26</v>
      </c>
    </row>
    <row r="40" spans="1:6" x14ac:dyDescent="0.2">
      <c r="B40" s="244" t="str">
        <f>選手名簿!M3</f>
        <v>２０２５年４月●日　　</v>
      </c>
      <c r="C40" s="244"/>
    </row>
    <row r="42" spans="1:6" x14ac:dyDescent="0.2">
      <c r="A42" s="114">
        <f>選手名簿!$B$3</f>
        <v>0</v>
      </c>
      <c r="B42" t="s">
        <v>205</v>
      </c>
      <c r="E42" s="139">
        <f>納入一覧表!$E$4</f>
        <v>0</v>
      </c>
      <c r="F42" s="140"/>
    </row>
  </sheetData>
  <sheetProtection algorithmName="SHA-512" hashValue="XvC2SVPBM+iYKbC1PeTDKlS02g+Dkr4jPR04Gn+DMR1JUs4IN8pZgsrcAxx3l6b7RDJ/l1NS5wKPyBWbxtZNDw==" saltValue="jNXKbG3pfeqHgjHcp7p+VQ==" spinCount="100000" sheet="1" selectLockedCells="1"/>
  <mergeCells count="20">
    <mergeCell ref="A19:A20"/>
    <mergeCell ref="A21:A22"/>
    <mergeCell ref="A23:A24"/>
    <mergeCell ref="A25:A26"/>
    <mergeCell ref="B40:C40"/>
    <mergeCell ref="A27:A28"/>
    <mergeCell ref="A29:A30"/>
    <mergeCell ref="A31:A32"/>
    <mergeCell ref="A33:A34"/>
    <mergeCell ref="A11:A12"/>
    <mergeCell ref="A13:A14"/>
    <mergeCell ref="A15:A16"/>
    <mergeCell ref="A17:A18"/>
    <mergeCell ref="C9:D9"/>
    <mergeCell ref="A1:B1"/>
    <mergeCell ref="B3:E3"/>
    <mergeCell ref="B5:C5"/>
    <mergeCell ref="A9:A10"/>
    <mergeCell ref="B9:B10"/>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12"/>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47" t="s">
        <v>64</v>
      </c>
      <c r="C5" s="248"/>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32.25" customHeight="1" x14ac:dyDescent="0.2">
      <c r="A11" s="2" t="s">
        <v>20</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6" ht="32.25" customHeight="1" x14ac:dyDescent="0.2">
      <c r="A12" s="2" t="s">
        <v>21</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row>
    <row r="13" spans="1:6" ht="32.25" customHeight="1" x14ac:dyDescent="0.2">
      <c r="A13" s="2" t="s">
        <v>22</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row>
    <row r="14" spans="1:6" ht="32.25" customHeight="1" x14ac:dyDescent="0.2">
      <c r="A14" s="2" t="s">
        <v>23</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row>
    <row r="15" spans="1:6" ht="32.25" customHeight="1" x14ac:dyDescent="0.2">
      <c r="A15" s="2" t="s">
        <v>24</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row>
    <row r="16" spans="1:6" ht="32.25" customHeight="1" x14ac:dyDescent="0.2">
      <c r="A16" s="2" t="s">
        <v>25</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row>
    <row r="17" spans="1:6" ht="32.25" customHeight="1" x14ac:dyDescent="0.2">
      <c r="A17" s="2" t="s">
        <v>28</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row>
    <row r="18" spans="1:6" ht="32.25" customHeight="1" x14ac:dyDescent="0.2">
      <c r="A18" s="2" t="s">
        <v>29</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row>
    <row r="19" spans="1:6" ht="32.25" customHeight="1" x14ac:dyDescent="0.2">
      <c r="A19" s="2" t="s">
        <v>30</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row>
    <row r="20" spans="1:6" ht="32.25" customHeight="1" x14ac:dyDescent="0.2">
      <c r="A20" s="2" t="s">
        <v>32</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row>
    <row r="21" spans="1:6" ht="32.25" customHeight="1" x14ac:dyDescent="0.2">
      <c r="A21" s="2" t="s">
        <v>33</v>
      </c>
      <c r="B21" s="59"/>
      <c r="C21" s="2" t="str">
        <f>IF($B21="","",IF(VLOOKUP($B21,選手名簿!$A$9:$Q$58,2)="","",VLOOKUP($B21,選手名簿!$A$9:$Q$58,2)))</f>
        <v/>
      </c>
      <c r="D21" s="2" t="str">
        <f>IF($B21="","",IF(VLOOKUP($B21,選手名簿!$A$9:$Q$58,3)="","",VLOOKUP($B21,選手名簿!$A$9:$Q$58,3)))</f>
        <v/>
      </c>
      <c r="E21" s="2" t="str">
        <f>IF($B21="","",IF(VLOOKUP($B21,選手名簿!$A$9:$Q$58,4)="","",VLOOKUP($B21,選手名簿!$A$9:$Q$58,4)))</f>
        <v/>
      </c>
      <c r="F21" s="2" t="str">
        <f>IF($B21="","",IF(VLOOKUP($B21,選手名簿!$A$9:$Q$58,5)="","",VLOOKUP($B21,選手名簿!$A$9:$Q$58,5)))</f>
        <v/>
      </c>
    </row>
    <row r="22" spans="1:6" ht="32.25" customHeight="1" x14ac:dyDescent="0.2">
      <c r="A22" s="2" t="s">
        <v>34</v>
      </c>
      <c r="B22" s="59"/>
      <c r="C22" s="2" t="str">
        <f>IF($B22="","",IF(VLOOKUP($B22,選手名簿!$A$9:$Q$58,2)="","",VLOOKUP($B22,選手名簿!$A$9:$Q$58,2)))</f>
        <v/>
      </c>
      <c r="D22" s="2" t="str">
        <f>IF($B22="","",IF(VLOOKUP($B22,選手名簿!$A$9:$Q$58,3)="","",VLOOKUP($B22,選手名簿!$A$9:$Q$58,3)))</f>
        <v/>
      </c>
      <c r="E22" s="2" t="str">
        <f>IF($B22="","",IF(VLOOKUP($B22,選手名簿!$A$9:$Q$58,4)="","",VLOOKUP($B22,選手名簿!$A$9:$Q$58,4)))</f>
        <v/>
      </c>
      <c r="F22" s="2" t="str">
        <f>IF($B22="","",IF(VLOOKUP($B22,選手名簿!$A$9:$Q$58,5)="","",VLOOKUP($B22,選手名簿!$A$9:$Q$58,5)))</f>
        <v/>
      </c>
    </row>
    <row r="23" spans="1:6" ht="32.25" customHeight="1" x14ac:dyDescent="0.2">
      <c r="A23" s="2" t="s">
        <v>35</v>
      </c>
      <c r="B23" s="59"/>
      <c r="C23" s="2" t="str">
        <f>IF($B23="","",IF(VLOOKUP($B23,選手名簿!$A$9:$Q$58,2)="","",VLOOKUP($B23,選手名簿!$A$9:$Q$58,2)))</f>
        <v/>
      </c>
      <c r="D23" s="2" t="str">
        <f>IF($B23="","",IF(VLOOKUP($B23,選手名簿!$A$9:$Q$58,3)="","",VLOOKUP($B23,選手名簿!$A$9:$Q$58,3)))</f>
        <v/>
      </c>
      <c r="E23" s="2" t="str">
        <f>IF($B23="","",IF(VLOOKUP($B23,選手名簿!$A$9:$Q$58,4)="","",VLOOKUP($B23,選手名簿!$A$9:$Q$58,4)))</f>
        <v/>
      </c>
      <c r="F23" s="2" t="str">
        <f>IF($B23="","",IF(VLOOKUP($B23,選手名簿!$A$9:$Q$58,5)="","",VLOOKUP($B23,選手名簿!$A$9:$Q$58,5)))</f>
        <v/>
      </c>
    </row>
    <row r="24" spans="1:6" ht="32.25" customHeight="1" x14ac:dyDescent="0.2">
      <c r="A24" s="2" t="s">
        <v>36</v>
      </c>
      <c r="B24" s="59"/>
      <c r="C24" s="2" t="str">
        <f>IF($B24="","",IF(VLOOKUP($B24,選手名簿!$A$9:$Q$58,2)="","",VLOOKUP($B24,選手名簿!$A$9:$Q$58,2)))</f>
        <v/>
      </c>
      <c r="D24" s="2" t="str">
        <f>IF($B24="","",IF(VLOOKUP($B24,選手名簿!$A$9:$Q$58,3)="","",VLOOKUP($B24,選手名簿!$A$9:$Q$58,3)))</f>
        <v/>
      </c>
      <c r="E24" s="2" t="str">
        <f>IF($B24="","",IF(VLOOKUP($B24,選手名簿!$A$9:$Q$58,4)="","",VLOOKUP($B24,選手名簿!$A$9:$Q$58,4)))</f>
        <v/>
      </c>
      <c r="F24" s="2" t="str">
        <f>IF($B24="","",IF(VLOOKUP($B24,選手名簿!$A$9:$Q$58,5)="","",VLOOKUP($B24,選手名簿!$A$9:$Q$58,5)))</f>
        <v/>
      </c>
    </row>
    <row r="25" spans="1:6" ht="32.25" customHeight="1" x14ac:dyDescent="0.2">
      <c r="A25" s="2" t="s">
        <v>37</v>
      </c>
      <c r="B25" s="59"/>
      <c r="C25" s="2" t="str">
        <f>IF($B25="","",IF(VLOOKUP($B25,選手名簿!$A$9:$Q$58,2)="","",VLOOKUP($B25,選手名簿!$A$9:$Q$58,2)))</f>
        <v/>
      </c>
      <c r="D25" s="2" t="str">
        <f>IF($B25="","",IF(VLOOKUP($B25,選手名簿!$A$9:$Q$58,3)="","",VLOOKUP($B25,選手名簿!$A$9:$Q$58,3)))</f>
        <v/>
      </c>
      <c r="E25" s="2" t="str">
        <f>IF($B25="","",IF(VLOOKUP($B25,選手名簿!$A$9:$Q$58,4)="","",VLOOKUP($B25,選手名簿!$A$9:$Q$58,4)))</f>
        <v/>
      </c>
      <c r="F25" s="2" t="str">
        <f>IF($B25="","",IF(VLOOKUP($B25,選手名簿!$A$9:$Q$58,5)="","",VLOOKUP($B25,選手名簿!$A$9:$Q$58,5)))</f>
        <v/>
      </c>
    </row>
    <row r="26" spans="1:6" ht="32.25" customHeight="1" x14ac:dyDescent="0.2">
      <c r="A26" s="2" t="s">
        <v>38</v>
      </c>
      <c r="B26" s="59"/>
      <c r="C26" s="2" t="str">
        <f>IF($B26="","",IF(VLOOKUP($B26,選手名簿!$A$9:$Q$58,2)="","",VLOOKUP($B26,選手名簿!$A$9:$Q$58,2)))</f>
        <v/>
      </c>
      <c r="D26" s="2" t="str">
        <f>IF($B26="","",IF(VLOOKUP($B26,選手名簿!$A$9:$Q$58,3)="","",VLOOKUP($B26,選手名簿!$A$9:$Q$58,3)))</f>
        <v/>
      </c>
      <c r="E26" s="2" t="str">
        <f>IF($B26="","",IF(VLOOKUP($B26,選手名簿!$A$9:$Q$58,4)="","",VLOOKUP($B26,選手名簿!$A$9:$Q$58,4)))</f>
        <v/>
      </c>
      <c r="F26" s="2" t="str">
        <f>IF($B26="","",IF(VLOOKUP($B26,選手名簿!$A$9:$Q$58,5)="","",VLOOKUP($B26,選手名簿!$A$9:$Q$58,5)))</f>
        <v/>
      </c>
    </row>
    <row r="30" spans="1:6" x14ac:dyDescent="0.2">
      <c r="B30" t="s">
        <v>26</v>
      </c>
    </row>
    <row r="32" spans="1:6" x14ac:dyDescent="0.2">
      <c r="B32" s="244" t="str">
        <f>選手名簿!M3</f>
        <v>２０２５年４月●日　　</v>
      </c>
      <c r="C32" s="244"/>
    </row>
    <row r="34" spans="1:6" x14ac:dyDescent="0.2">
      <c r="A34" s="114">
        <f>選手名簿!$B$3</f>
        <v>0</v>
      </c>
      <c r="B34" t="s">
        <v>205</v>
      </c>
      <c r="E34" s="139">
        <f>納入一覧表!$E$4</f>
        <v>0</v>
      </c>
      <c r="F34" s="140"/>
    </row>
  </sheetData>
  <sheetProtection algorithmName="SHA-512" hashValue="fqvnUn+IQupgOFoMtKPQ1lruFodb0qiLea17IuTEl8llRlxNEdWFoTe5i4qXoYkbOcVHxbVX0WvzGuXuETZgzA==" saltValue="A7XcAp7+M/Sa0XRDPMtz/A=="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12"/>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47" t="s">
        <v>65</v>
      </c>
      <c r="C5" s="248"/>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21" customHeight="1" x14ac:dyDescent="0.2">
      <c r="A11" s="150" t="s">
        <v>39</v>
      </c>
      <c r="B11" s="77"/>
      <c r="C11" s="6" t="str">
        <f>IF($B11="","",IF(VLOOKUP($B11,選手名簿!$A$9:$Q$58,2)="","",VLOOKUP($B11,選手名簿!$A$9:$Q$58,2)))</f>
        <v/>
      </c>
      <c r="D11" s="6" t="str">
        <f>IF($B11="","",IF(VLOOKUP($B11,選手名簿!$A$9:$Q$58,3)="","",VLOOKUP($B11,選手名簿!$A$9:$Q$58,3)))</f>
        <v/>
      </c>
      <c r="E11" s="6" t="str">
        <f>IF($B11="","",IF(VLOOKUP($B11,選手名簿!$A$9:$Q$58,4)="","",VLOOKUP($B11,選手名簿!$A$9:$Q$58,4)))</f>
        <v/>
      </c>
      <c r="F11" s="6" t="str">
        <f>IF($B11="","",IF(VLOOKUP($B11,選手名簿!$A$9:$Q$58,5)="","",VLOOKUP($B11,選手名簿!$A$9:$Q$58,5)))</f>
        <v/>
      </c>
    </row>
    <row r="12" spans="1:6" ht="21" customHeight="1" x14ac:dyDescent="0.2">
      <c r="A12" s="151"/>
      <c r="B12" s="78"/>
      <c r="C12" s="7" t="str">
        <f>IF($B12="","",IF(VLOOKUP($B12,選手名簿!$A$9:$Q$58,2)="","",VLOOKUP($B12,選手名簿!$A$9:$Q$58,2)))</f>
        <v/>
      </c>
      <c r="D12" s="7" t="str">
        <f>IF($B12="","",IF(VLOOKUP($B12,選手名簿!$A$9:$Q$58,3)="","",VLOOKUP($B12,選手名簿!$A$9:$Q$58,3)))</f>
        <v/>
      </c>
      <c r="E12" s="7" t="str">
        <f>IF($B12="","",IF(VLOOKUP($B12,選手名簿!$A$9:$Q$58,4)="","",VLOOKUP($B12,選手名簿!$A$9:$Q$58,4)))</f>
        <v/>
      </c>
      <c r="F12" s="7" t="str">
        <f>IF($B12="","",IF(VLOOKUP($B12,選手名簿!$A$9:$Q$58,5)="","",VLOOKUP($B12,選手名簿!$A$9:$Q$58,5)))</f>
        <v/>
      </c>
    </row>
    <row r="13" spans="1:6" ht="21" customHeight="1" x14ac:dyDescent="0.2">
      <c r="A13" s="150" t="s">
        <v>40</v>
      </c>
      <c r="B13" s="77"/>
      <c r="C13" s="6" t="str">
        <f>IF($B13="","",IF(VLOOKUP($B13,選手名簿!$A$9:$Q$58,2)="","",VLOOKUP($B13,選手名簿!$A$9:$Q$58,2)))</f>
        <v/>
      </c>
      <c r="D13" s="6" t="str">
        <f>IF($B13="","",IF(VLOOKUP($B13,選手名簿!$A$9:$Q$58,3)="","",VLOOKUP($B13,選手名簿!$A$9:$Q$58,3)))</f>
        <v/>
      </c>
      <c r="E13" s="6" t="str">
        <f>IF($B13="","",IF(VLOOKUP($B13,選手名簿!$A$9:$Q$58,4)="","",VLOOKUP($B13,選手名簿!$A$9:$Q$58,4)))</f>
        <v/>
      </c>
      <c r="F13" s="6" t="str">
        <f>IF($B13="","",IF(VLOOKUP($B13,選手名簿!$A$9:$Q$58,5)="","",VLOOKUP($B13,選手名簿!$A$9:$Q$58,5)))</f>
        <v/>
      </c>
    </row>
    <row r="14" spans="1:6" ht="21" customHeight="1" x14ac:dyDescent="0.2">
      <c r="A14" s="151"/>
      <c r="B14" s="78"/>
      <c r="C14" s="7" t="str">
        <f>IF($B14="","",IF(VLOOKUP($B14,選手名簿!$A$9:$Q$58,2)="","",VLOOKUP($B14,選手名簿!$A$9:$Q$58,2)))</f>
        <v/>
      </c>
      <c r="D14" s="7" t="str">
        <f>IF($B14="","",IF(VLOOKUP($B14,選手名簿!$A$9:$Q$58,3)="","",VLOOKUP($B14,選手名簿!$A$9:$Q$58,3)))</f>
        <v/>
      </c>
      <c r="E14" s="7" t="str">
        <f>IF($B14="","",IF(VLOOKUP($B14,選手名簿!$A$9:$Q$58,4)="","",VLOOKUP($B14,選手名簿!$A$9:$Q$58,4)))</f>
        <v/>
      </c>
      <c r="F14" s="7" t="str">
        <f>IF($B14="","",IF(VLOOKUP($B14,選手名簿!$A$9:$Q$58,5)="","",VLOOKUP($B14,選手名簿!$A$9:$Q$58,5)))</f>
        <v/>
      </c>
    </row>
    <row r="15" spans="1:6" ht="21" customHeight="1" x14ac:dyDescent="0.2">
      <c r="A15" s="150" t="s">
        <v>41</v>
      </c>
      <c r="B15" s="77"/>
      <c r="C15" s="6" t="str">
        <f>IF($B15="","",IF(VLOOKUP($B15,選手名簿!$A$9:$Q$58,2)="","",VLOOKUP($B15,選手名簿!$A$9:$Q$58,2)))</f>
        <v/>
      </c>
      <c r="D15" s="6" t="str">
        <f>IF($B15="","",IF(VLOOKUP($B15,選手名簿!$A$9:$Q$58,3)="","",VLOOKUP($B15,選手名簿!$A$9:$Q$58,3)))</f>
        <v/>
      </c>
      <c r="E15" s="6" t="str">
        <f>IF($B15="","",IF(VLOOKUP($B15,選手名簿!$A$9:$Q$58,4)="","",VLOOKUP($B15,選手名簿!$A$9:$Q$58,4)))</f>
        <v/>
      </c>
      <c r="F15" s="6" t="str">
        <f>IF($B15="","",IF(VLOOKUP($B15,選手名簿!$A$9:$Q$58,5)="","",VLOOKUP($B15,選手名簿!$A$9:$Q$58,5)))</f>
        <v/>
      </c>
    </row>
    <row r="16" spans="1:6" ht="21" customHeight="1" x14ac:dyDescent="0.2">
      <c r="A16" s="151"/>
      <c r="B16" s="78"/>
      <c r="C16" s="7" t="str">
        <f>IF($B16="","",IF(VLOOKUP($B16,選手名簿!$A$9:$Q$58,2)="","",VLOOKUP($B16,選手名簿!$A$9:$Q$58,2)))</f>
        <v/>
      </c>
      <c r="D16" s="7" t="str">
        <f>IF($B16="","",IF(VLOOKUP($B16,選手名簿!$A$9:$Q$58,3)="","",VLOOKUP($B16,選手名簿!$A$9:$Q$58,3)))</f>
        <v/>
      </c>
      <c r="E16" s="7" t="str">
        <f>IF($B16="","",IF(VLOOKUP($B16,選手名簿!$A$9:$Q$58,4)="","",VLOOKUP($B16,選手名簿!$A$9:$Q$58,4)))</f>
        <v/>
      </c>
      <c r="F16" s="7" t="str">
        <f>IF($B16="","",IF(VLOOKUP($B16,選手名簿!$A$9:$Q$58,5)="","",VLOOKUP($B16,選手名簿!$A$9:$Q$58,5)))</f>
        <v/>
      </c>
    </row>
    <row r="17" spans="1:6" ht="21" customHeight="1" x14ac:dyDescent="0.2">
      <c r="A17" s="150" t="s">
        <v>42</v>
      </c>
      <c r="B17" s="77"/>
      <c r="C17" s="6" t="str">
        <f>IF($B17="","",IF(VLOOKUP($B17,選手名簿!$A$9:$Q$58,2)="","",VLOOKUP($B17,選手名簿!$A$9:$Q$58,2)))</f>
        <v/>
      </c>
      <c r="D17" s="6" t="str">
        <f>IF($B17="","",IF(VLOOKUP($B17,選手名簿!$A$9:$Q$58,3)="","",VLOOKUP($B17,選手名簿!$A$9:$Q$58,3)))</f>
        <v/>
      </c>
      <c r="E17" s="6" t="str">
        <f>IF($B17="","",IF(VLOOKUP($B17,選手名簿!$A$9:$Q$58,4)="","",VLOOKUP($B17,選手名簿!$A$9:$Q$58,4)))</f>
        <v/>
      </c>
      <c r="F17" s="6" t="str">
        <f>IF($B17="","",IF(VLOOKUP($B17,選手名簿!$A$9:$Q$58,5)="","",VLOOKUP($B17,選手名簿!$A$9:$Q$58,5)))</f>
        <v/>
      </c>
    </row>
    <row r="18" spans="1:6" ht="21" customHeight="1" x14ac:dyDescent="0.2">
      <c r="A18" s="151"/>
      <c r="B18" s="78"/>
      <c r="C18" s="7" t="str">
        <f>IF($B18="","",IF(VLOOKUP($B18,選手名簿!$A$9:$Q$58,2)="","",VLOOKUP($B18,選手名簿!$A$9:$Q$58,2)))</f>
        <v/>
      </c>
      <c r="D18" s="7" t="str">
        <f>IF($B18="","",IF(VLOOKUP($B18,選手名簿!$A$9:$Q$58,3)="","",VLOOKUP($B18,選手名簿!$A$9:$Q$58,3)))</f>
        <v/>
      </c>
      <c r="E18" s="7" t="str">
        <f>IF($B18="","",IF(VLOOKUP($B18,選手名簿!$A$9:$Q$58,4)="","",VLOOKUP($B18,選手名簿!$A$9:$Q$58,4)))</f>
        <v/>
      </c>
      <c r="F18" s="7" t="str">
        <f>IF($B18="","",IF(VLOOKUP($B18,選手名簿!$A$9:$Q$58,5)="","",VLOOKUP($B18,選手名簿!$A$9:$Q$58,5)))</f>
        <v/>
      </c>
    </row>
    <row r="19" spans="1:6" ht="21" customHeight="1" x14ac:dyDescent="0.2">
      <c r="A19" s="150" t="s">
        <v>43</v>
      </c>
      <c r="B19" s="77"/>
      <c r="C19" s="6" t="str">
        <f>IF($B19="","",IF(VLOOKUP($B19,選手名簿!$A$9:$Q$58,2)="","",VLOOKUP($B19,選手名簿!$A$9:$Q$58,2)))</f>
        <v/>
      </c>
      <c r="D19" s="6" t="str">
        <f>IF($B19="","",IF(VLOOKUP($B19,選手名簿!$A$9:$Q$58,3)="","",VLOOKUP($B19,選手名簿!$A$9:$Q$58,3)))</f>
        <v/>
      </c>
      <c r="E19" s="6" t="str">
        <f>IF($B19="","",IF(VLOOKUP($B19,選手名簿!$A$9:$Q$58,4)="","",VLOOKUP($B19,選手名簿!$A$9:$Q$58,4)))</f>
        <v/>
      </c>
      <c r="F19" s="6" t="str">
        <f>IF($B19="","",IF(VLOOKUP($B19,選手名簿!$A$9:$Q$58,5)="","",VLOOKUP($B19,選手名簿!$A$9:$Q$58,5)))</f>
        <v/>
      </c>
    </row>
    <row r="20" spans="1:6" ht="21" customHeight="1" x14ac:dyDescent="0.2">
      <c r="A20" s="151"/>
      <c r="B20" s="78"/>
      <c r="C20" s="7" t="str">
        <f>IF($B20="","",IF(VLOOKUP($B20,選手名簿!$A$9:$Q$58,2)="","",VLOOKUP($B20,選手名簿!$A$9:$Q$58,2)))</f>
        <v/>
      </c>
      <c r="D20" s="7" t="str">
        <f>IF($B20="","",IF(VLOOKUP($B20,選手名簿!$A$9:$Q$58,3)="","",VLOOKUP($B20,選手名簿!$A$9:$Q$58,3)))</f>
        <v/>
      </c>
      <c r="E20" s="7" t="str">
        <f>IF($B20="","",IF(VLOOKUP($B20,選手名簿!$A$9:$Q$58,4)="","",VLOOKUP($B20,選手名簿!$A$9:$Q$58,4)))</f>
        <v/>
      </c>
      <c r="F20" s="7" t="str">
        <f>IF($B20="","",IF(VLOOKUP($B20,選手名簿!$A$9:$Q$58,5)="","",VLOOKUP($B20,選手名簿!$A$9:$Q$58,5)))</f>
        <v/>
      </c>
    </row>
    <row r="21" spans="1:6" ht="21" customHeight="1" x14ac:dyDescent="0.2">
      <c r="A21" s="150" t="s">
        <v>44</v>
      </c>
      <c r="B21" s="77"/>
      <c r="C21" s="6" t="str">
        <f>IF($B21="","",IF(VLOOKUP($B21,選手名簿!$A$9:$Q$58,2)="","",VLOOKUP($B21,選手名簿!$A$9:$Q$58,2)))</f>
        <v/>
      </c>
      <c r="D21" s="6" t="str">
        <f>IF($B21="","",IF(VLOOKUP($B21,選手名簿!$A$9:$Q$58,3)="","",VLOOKUP($B21,選手名簿!$A$9:$Q$58,3)))</f>
        <v/>
      </c>
      <c r="E21" s="6" t="str">
        <f>IF($B21="","",IF(VLOOKUP($B21,選手名簿!$A$9:$Q$58,4)="","",VLOOKUP($B21,選手名簿!$A$9:$Q$58,4)))</f>
        <v/>
      </c>
      <c r="F21" s="6" t="str">
        <f>IF($B21="","",IF(VLOOKUP($B21,選手名簿!$A$9:$Q$58,5)="","",VLOOKUP($B21,選手名簿!$A$9:$Q$58,5)))</f>
        <v/>
      </c>
    </row>
    <row r="22" spans="1:6" ht="21" customHeight="1" x14ac:dyDescent="0.2">
      <c r="A22" s="151"/>
      <c r="B22" s="78"/>
      <c r="C22" s="7" t="str">
        <f>IF($B22="","",IF(VLOOKUP($B22,選手名簿!$A$9:$Q$58,2)="","",VLOOKUP($B22,選手名簿!$A$9:$Q$58,2)))</f>
        <v/>
      </c>
      <c r="D22" s="7" t="str">
        <f>IF($B22="","",IF(VLOOKUP($B22,選手名簿!$A$9:$Q$58,3)="","",VLOOKUP($B22,選手名簿!$A$9:$Q$58,3)))</f>
        <v/>
      </c>
      <c r="E22" s="7" t="str">
        <f>IF($B22="","",IF(VLOOKUP($B22,選手名簿!$A$9:$Q$58,4)="","",VLOOKUP($B22,選手名簿!$A$9:$Q$58,4)))</f>
        <v/>
      </c>
      <c r="F22" s="7" t="str">
        <f>IF($B22="","",IF(VLOOKUP($B22,選手名簿!$A$9:$Q$58,5)="","",VLOOKUP($B22,選手名簿!$A$9:$Q$58,5)))</f>
        <v/>
      </c>
    </row>
    <row r="23" spans="1:6" ht="21" customHeight="1" x14ac:dyDescent="0.2">
      <c r="A23" s="150" t="s">
        <v>45</v>
      </c>
      <c r="B23" s="77"/>
      <c r="C23" s="6" t="str">
        <f>IF($B23="","",IF(VLOOKUP($B23,選手名簿!$A$9:$Q$58,2)="","",VLOOKUP($B23,選手名簿!$A$9:$Q$58,2)))</f>
        <v/>
      </c>
      <c r="D23" s="6" t="str">
        <f>IF($B23="","",IF(VLOOKUP($B23,選手名簿!$A$9:$Q$58,3)="","",VLOOKUP($B23,選手名簿!$A$9:$Q$58,3)))</f>
        <v/>
      </c>
      <c r="E23" s="6" t="str">
        <f>IF($B23="","",IF(VLOOKUP($B23,選手名簿!$A$9:$Q$58,4)="","",VLOOKUP($B23,選手名簿!$A$9:$Q$58,4)))</f>
        <v/>
      </c>
      <c r="F23" s="6" t="str">
        <f>IF($B23="","",IF(VLOOKUP($B23,選手名簿!$A$9:$Q$58,5)="","",VLOOKUP($B23,選手名簿!$A$9:$Q$58,5)))</f>
        <v/>
      </c>
    </row>
    <row r="24" spans="1:6" ht="21" customHeight="1" x14ac:dyDescent="0.2">
      <c r="A24" s="151"/>
      <c r="B24" s="78"/>
      <c r="C24" s="7" t="str">
        <f>IF($B24="","",IF(VLOOKUP($B24,選手名簿!$A$9:$Q$58,2)="","",VLOOKUP($B24,選手名簿!$A$9:$Q$58,2)))</f>
        <v/>
      </c>
      <c r="D24" s="7" t="str">
        <f>IF($B24="","",IF(VLOOKUP($B24,選手名簿!$A$9:$Q$58,3)="","",VLOOKUP($B24,選手名簿!$A$9:$Q$58,3)))</f>
        <v/>
      </c>
      <c r="E24" s="7" t="str">
        <f>IF($B24="","",IF(VLOOKUP($B24,選手名簿!$A$9:$Q$58,4)="","",VLOOKUP($B24,選手名簿!$A$9:$Q$58,4)))</f>
        <v/>
      </c>
      <c r="F24" s="7" t="str">
        <f>IF($B24="","",IF(VLOOKUP($B24,選手名簿!$A$9:$Q$58,5)="","",VLOOKUP($B24,選手名簿!$A$9:$Q$58,5)))</f>
        <v/>
      </c>
    </row>
    <row r="25" spans="1:6" ht="21" customHeight="1" x14ac:dyDescent="0.2">
      <c r="A25" s="150" t="s">
        <v>46</v>
      </c>
      <c r="B25" s="77"/>
      <c r="C25" s="6" t="str">
        <f>IF($B25="","",IF(VLOOKUP($B25,選手名簿!$A$9:$Q$58,2)="","",VLOOKUP($B25,選手名簿!$A$9:$Q$58,2)))</f>
        <v/>
      </c>
      <c r="D25" s="6" t="str">
        <f>IF($B25="","",IF(VLOOKUP($B25,選手名簿!$A$9:$Q$58,3)="","",VLOOKUP($B25,選手名簿!$A$9:$Q$58,3)))</f>
        <v/>
      </c>
      <c r="E25" s="6" t="str">
        <f>IF($B25="","",IF(VLOOKUP($B25,選手名簿!$A$9:$Q$58,4)="","",VLOOKUP($B25,選手名簿!$A$9:$Q$58,4)))</f>
        <v/>
      </c>
      <c r="F25" s="6" t="str">
        <f>IF($B25="","",IF(VLOOKUP($B25,選手名簿!$A$9:$Q$58,5)="","",VLOOKUP($B25,選手名簿!$A$9:$Q$58,5)))</f>
        <v/>
      </c>
    </row>
    <row r="26" spans="1:6" ht="21" customHeight="1" x14ac:dyDescent="0.2">
      <c r="A26" s="151"/>
      <c r="B26" s="78"/>
      <c r="C26" s="7" t="str">
        <f>IF($B26="","",IF(VLOOKUP($B26,選手名簿!$A$9:$Q$58,2)="","",VLOOKUP($B26,選手名簿!$A$9:$Q$58,2)))</f>
        <v/>
      </c>
      <c r="D26" s="7" t="str">
        <f>IF($B26="","",IF(VLOOKUP($B26,選手名簿!$A$9:$Q$58,3)="","",VLOOKUP($B26,選手名簿!$A$9:$Q$58,3)))</f>
        <v/>
      </c>
      <c r="E26" s="7" t="str">
        <f>IF($B26="","",IF(VLOOKUP($B26,選手名簿!$A$9:$Q$58,4)="","",VLOOKUP($B26,選手名簿!$A$9:$Q$58,4)))</f>
        <v/>
      </c>
      <c r="F26" s="7" t="str">
        <f>IF($B26="","",IF(VLOOKUP($B26,選手名簿!$A$9:$Q$58,5)="","",VLOOKUP($B26,選手名簿!$A$9:$Q$58,5)))</f>
        <v/>
      </c>
    </row>
    <row r="27" spans="1:6" ht="21" customHeight="1" x14ac:dyDescent="0.2">
      <c r="A27" s="150" t="s">
        <v>47</v>
      </c>
      <c r="B27" s="77"/>
      <c r="C27" s="6" t="str">
        <f>IF($B27="","",IF(VLOOKUP($B27,選手名簿!$A$9:$Q$58,2)="","",VLOOKUP($B27,選手名簿!$A$9:$Q$58,2)))</f>
        <v/>
      </c>
      <c r="D27" s="6" t="str">
        <f>IF($B27="","",IF(VLOOKUP($B27,選手名簿!$A$9:$Q$58,3)="","",VLOOKUP($B27,選手名簿!$A$9:$Q$58,3)))</f>
        <v/>
      </c>
      <c r="E27" s="6" t="str">
        <f>IF($B27="","",IF(VLOOKUP($B27,選手名簿!$A$9:$Q$58,4)="","",VLOOKUP($B27,選手名簿!$A$9:$Q$58,4)))</f>
        <v/>
      </c>
      <c r="F27" s="6" t="str">
        <f>IF($B27="","",IF(VLOOKUP($B27,選手名簿!$A$9:$Q$58,5)="","",VLOOKUP($B27,選手名簿!$A$9:$Q$58,5)))</f>
        <v/>
      </c>
    </row>
    <row r="28" spans="1:6" ht="21" customHeight="1" x14ac:dyDescent="0.2">
      <c r="A28" s="151"/>
      <c r="B28" s="78"/>
      <c r="C28" s="7" t="str">
        <f>IF($B28="","",IF(VLOOKUP($B28,選手名簿!$A$9:$Q$58,2)="","",VLOOKUP($B28,選手名簿!$A$9:$Q$58,2)))</f>
        <v/>
      </c>
      <c r="D28" s="7" t="str">
        <f>IF($B28="","",IF(VLOOKUP($B28,選手名簿!$A$9:$Q$58,3)="","",VLOOKUP($B28,選手名簿!$A$9:$Q$58,3)))</f>
        <v/>
      </c>
      <c r="E28" s="7" t="str">
        <f>IF($B28="","",IF(VLOOKUP($B28,選手名簿!$A$9:$Q$58,4)="","",VLOOKUP($B28,選手名簿!$A$9:$Q$58,4)))</f>
        <v/>
      </c>
      <c r="F28" s="7" t="str">
        <f>IF($B28="","",IF(VLOOKUP($B28,選手名簿!$A$9:$Q$58,5)="","",VLOOKUP($B28,選手名簿!$A$9:$Q$58,5)))</f>
        <v/>
      </c>
    </row>
    <row r="29" spans="1:6" ht="21" customHeight="1" x14ac:dyDescent="0.2">
      <c r="A29" s="150" t="s">
        <v>48</v>
      </c>
      <c r="B29" s="77"/>
      <c r="C29" s="6" t="str">
        <f>IF($B29="","",IF(VLOOKUP($B29,選手名簿!$A$9:$Q$58,2)="","",VLOOKUP($B29,選手名簿!$A$9:$Q$58,2)))</f>
        <v/>
      </c>
      <c r="D29" s="6" t="str">
        <f>IF($B29="","",IF(VLOOKUP($B29,選手名簿!$A$9:$Q$58,3)="","",VLOOKUP($B29,選手名簿!$A$9:$Q$58,3)))</f>
        <v/>
      </c>
      <c r="E29" s="6" t="str">
        <f>IF($B29="","",IF(VLOOKUP($B29,選手名簿!$A$9:$Q$58,4)="","",VLOOKUP($B29,選手名簿!$A$9:$Q$58,4)))</f>
        <v/>
      </c>
      <c r="F29" s="6" t="str">
        <f>IF($B29="","",IF(VLOOKUP($B29,選手名簿!$A$9:$Q$58,5)="","",VLOOKUP($B29,選手名簿!$A$9:$Q$58,5)))</f>
        <v/>
      </c>
    </row>
    <row r="30" spans="1:6" ht="21" customHeight="1" x14ac:dyDescent="0.2">
      <c r="A30" s="151"/>
      <c r="B30" s="78"/>
      <c r="C30" s="7" t="str">
        <f>IF($B30="","",IF(VLOOKUP($B30,選手名簿!$A$9:$Q$58,2)="","",VLOOKUP($B30,選手名簿!$A$9:$Q$58,2)))</f>
        <v/>
      </c>
      <c r="D30" s="7" t="str">
        <f>IF($B30="","",IF(VLOOKUP($B30,選手名簿!$A$9:$Q$58,3)="","",VLOOKUP($B30,選手名簿!$A$9:$Q$58,3)))</f>
        <v/>
      </c>
      <c r="E30" s="7" t="str">
        <f>IF($B30="","",IF(VLOOKUP($B30,選手名簿!$A$9:$Q$58,4)="","",VLOOKUP($B30,選手名簿!$A$9:$Q$58,4)))</f>
        <v/>
      </c>
      <c r="F30" s="7" t="str">
        <f>IF($B30="","",IF(VLOOKUP($B30,選手名簿!$A$9:$Q$58,5)="","",VLOOKUP($B30,選手名簿!$A$9:$Q$58,5)))</f>
        <v/>
      </c>
    </row>
    <row r="31" spans="1:6" ht="21" customHeight="1" x14ac:dyDescent="0.2">
      <c r="A31" s="150" t="s">
        <v>49</v>
      </c>
      <c r="B31" s="77"/>
      <c r="C31" s="6" t="str">
        <f>IF($B31="","",IF(VLOOKUP($B31,選手名簿!$A$9:$Q$58,2)="","",VLOOKUP($B31,選手名簿!$A$9:$Q$58,2)))</f>
        <v/>
      </c>
      <c r="D31" s="6" t="str">
        <f>IF($B31="","",IF(VLOOKUP($B31,選手名簿!$A$9:$Q$58,3)="","",VLOOKUP($B31,選手名簿!$A$9:$Q$58,3)))</f>
        <v/>
      </c>
      <c r="E31" s="6" t="str">
        <f>IF($B31="","",IF(VLOOKUP($B31,選手名簿!$A$9:$Q$58,4)="","",VLOOKUP($B31,選手名簿!$A$9:$Q$58,4)))</f>
        <v/>
      </c>
      <c r="F31" s="6" t="str">
        <f>IF($B31="","",IF(VLOOKUP($B31,選手名簿!$A$9:$Q$58,5)="","",VLOOKUP($B31,選手名簿!$A$9:$Q$58,5)))</f>
        <v/>
      </c>
    </row>
    <row r="32" spans="1:6" ht="21" customHeight="1" x14ac:dyDescent="0.2">
      <c r="A32" s="151"/>
      <c r="B32" s="78"/>
      <c r="C32" s="7" t="str">
        <f>IF($B32="","",IF(VLOOKUP($B32,選手名簿!$A$9:$Q$58,2)="","",VLOOKUP($B32,選手名簿!$A$9:$Q$58,2)))</f>
        <v/>
      </c>
      <c r="D32" s="7" t="str">
        <f>IF($B32="","",IF(VLOOKUP($B32,選手名簿!$A$9:$Q$58,3)="","",VLOOKUP($B32,選手名簿!$A$9:$Q$58,3)))</f>
        <v/>
      </c>
      <c r="E32" s="7" t="str">
        <f>IF($B32="","",IF(VLOOKUP($B32,選手名簿!$A$9:$Q$58,4)="","",VLOOKUP($B32,選手名簿!$A$9:$Q$58,4)))</f>
        <v/>
      </c>
      <c r="F32" s="7" t="str">
        <f>IF($B32="","",IF(VLOOKUP($B32,選手名簿!$A$9:$Q$58,5)="","",VLOOKUP($B32,選手名簿!$A$9:$Q$58,5)))</f>
        <v/>
      </c>
    </row>
    <row r="33" spans="1:6" ht="21" customHeight="1" x14ac:dyDescent="0.2">
      <c r="A33" s="150" t="s">
        <v>50</v>
      </c>
      <c r="B33" s="77"/>
      <c r="C33" s="6" t="str">
        <f>IF($B33="","",IF(VLOOKUP($B33,選手名簿!$A$9:$Q$58,2)="","",VLOOKUP($B33,選手名簿!$A$9:$Q$58,2)))</f>
        <v/>
      </c>
      <c r="D33" s="6" t="str">
        <f>IF($B33="","",IF(VLOOKUP($B33,選手名簿!$A$9:$Q$58,3)="","",VLOOKUP($B33,選手名簿!$A$9:$Q$58,3)))</f>
        <v/>
      </c>
      <c r="E33" s="6" t="str">
        <f>IF($B33="","",IF(VLOOKUP($B33,選手名簿!$A$9:$Q$58,4)="","",VLOOKUP($B33,選手名簿!$A$9:$Q$58,4)))</f>
        <v/>
      </c>
      <c r="F33" s="6" t="str">
        <f>IF($B33="","",IF(VLOOKUP($B33,選手名簿!$A$9:$Q$58,5)="","",VLOOKUP($B33,選手名簿!$A$9:$Q$58,5)))</f>
        <v/>
      </c>
    </row>
    <row r="34" spans="1:6" ht="21" customHeight="1" x14ac:dyDescent="0.2">
      <c r="A34" s="151"/>
      <c r="B34" s="78"/>
      <c r="C34" s="7" t="str">
        <f>IF($B34="","",IF(VLOOKUP($B34,選手名簿!$A$9:$Q$58,2)="","",VLOOKUP($B34,選手名簿!$A$9:$Q$58,2)))</f>
        <v/>
      </c>
      <c r="D34" s="7" t="str">
        <f>IF($B34="","",IF(VLOOKUP($B34,選手名簿!$A$9:$Q$58,3)="","",VLOOKUP($B34,選手名簿!$A$9:$Q$58,3)))</f>
        <v/>
      </c>
      <c r="E34" s="7" t="str">
        <f>IF($B34="","",IF(VLOOKUP($B34,選手名簿!$A$9:$Q$58,4)="","",VLOOKUP($B34,選手名簿!$A$9:$Q$58,4)))</f>
        <v/>
      </c>
      <c r="F34" s="7" t="str">
        <f>IF($B34="","",IF(VLOOKUP($B34,選手名簿!$A$9:$Q$58,5)="","",VLOOKUP($B34,選手名簿!$A$9:$Q$58,5)))</f>
        <v/>
      </c>
    </row>
    <row r="38" spans="1:6" x14ac:dyDescent="0.2">
      <c r="B38" t="s">
        <v>26</v>
      </c>
    </row>
    <row r="40" spans="1:6" x14ac:dyDescent="0.2">
      <c r="B40" s="244" t="str">
        <f>選手名簿!M3</f>
        <v>２０２５年４月●日　　</v>
      </c>
      <c r="C40" s="244"/>
    </row>
    <row r="42" spans="1:6" x14ac:dyDescent="0.2">
      <c r="A42" s="114">
        <f>選手名簿!$B$3</f>
        <v>0</v>
      </c>
      <c r="B42" t="s">
        <v>205</v>
      </c>
      <c r="E42" s="139">
        <f>納入一覧表!$E$4</f>
        <v>0</v>
      </c>
      <c r="F42" s="140"/>
    </row>
  </sheetData>
  <sheetProtection algorithmName="SHA-512" hashValue="S08lU7wGpyaqk4+LxVKDBF544gLUB6gN9c+9+4bFSc+Ug54Bs+gV3Yf+Cah9RXXZ9nAwMtO6ISzSwfOshQ3EmA==" saltValue="2oud3/q5L7BQE9SaEMfV6A==" spinCount="100000" sheet="1" selectLockedCells="1"/>
  <mergeCells count="20">
    <mergeCell ref="A19:A20"/>
    <mergeCell ref="A21:A22"/>
    <mergeCell ref="A23:A24"/>
    <mergeCell ref="A25:A26"/>
    <mergeCell ref="B40:C40"/>
    <mergeCell ref="A27:A28"/>
    <mergeCell ref="A29:A30"/>
    <mergeCell ref="A31:A32"/>
    <mergeCell ref="A33:A34"/>
    <mergeCell ref="A11:A12"/>
    <mergeCell ref="A13:A14"/>
    <mergeCell ref="A15:A16"/>
    <mergeCell ref="A17:A18"/>
    <mergeCell ref="C9:D9"/>
    <mergeCell ref="A1:B1"/>
    <mergeCell ref="B3:E3"/>
    <mergeCell ref="B5:C5"/>
    <mergeCell ref="A9:A10"/>
    <mergeCell ref="B9:B10"/>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10"/>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51" t="s">
        <v>66</v>
      </c>
      <c r="C5" s="252"/>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32.25" customHeight="1" x14ac:dyDescent="0.2">
      <c r="A11" s="2" t="s">
        <v>20</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6" ht="32.25" customHeight="1" x14ac:dyDescent="0.2">
      <c r="A12" s="2" t="s">
        <v>21</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row>
    <row r="13" spans="1:6" ht="32.25" customHeight="1" x14ac:dyDescent="0.2">
      <c r="A13" s="2" t="s">
        <v>22</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row>
    <row r="14" spans="1:6" ht="32.25" customHeight="1" x14ac:dyDescent="0.2">
      <c r="A14" s="2" t="s">
        <v>23</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row>
    <row r="15" spans="1:6" ht="32.25" customHeight="1" x14ac:dyDescent="0.2">
      <c r="A15" s="2" t="s">
        <v>24</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row>
    <row r="16" spans="1:6" ht="32.25" customHeight="1" x14ac:dyDescent="0.2">
      <c r="A16" s="2" t="s">
        <v>25</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row>
    <row r="17" spans="1:6" ht="32.25" customHeight="1" x14ac:dyDescent="0.2">
      <c r="A17" s="2" t="s">
        <v>28</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row>
    <row r="18" spans="1:6" ht="32.25" customHeight="1" x14ac:dyDescent="0.2">
      <c r="A18" s="2" t="s">
        <v>29</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row>
    <row r="19" spans="1:6" ht="32.25" customHeight="1" x14ac:dyDescent="0.2">
      <c r="A19" s="2" t="s">
        <v>30</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row>
    <row r="20" spans="1:6" ht="32.25" customHeight="1" x14ac:dyDescent="0.2">
      <c r="A20" s="2" t="s">
        <v>32</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row>
    <row r="21" spans="1:6" ht="32.25" customHeight="1" x14ac:dyDescent="0.2">
      <c r="A21" s="2" t="s">
        <v>33</v>
      </c>
      <c r="B21" s="59"/>
      <c r="C21" s="2" t="str">
        <f>IF($B21="","",IF(VLOOKUP($B21,選手名簿!$A$9:$Q$58,2)="","",VLOOKUP($B21,選手名簿!$A$9:$Q$58,2)))</f>
        <v/>
      </c>
      <c r="D21" s="2" t="str">
        <f>IF($B21="","",IF(VLOOKUP($B21,選手名簿!$A$9:$Q$58,3)="","",VLOOKUP($B21,選手名簿!$A$9:$Q$58,3)))</f>
        <v/>
      </c>
      <c r="E21" s="2" t="str">
        <f>IF($B21="","",IF(VLOOKUP($B21,選手名簿!$A$9:$Q$58,4)="","",VLOOKUP($B21,選手名簿!$A$9:$Q$58,4)))</f>
        <v/>
      </c>
      <c r="F21" s="2" t="str">
        <f>IF($B21="","",IF(VLOOKUP($B21,選手名簿!$A$9:$Q$58,5)="","",VLOOKUP($B21,選手名簿!$A$9:$Q$58,5)))</f>
        <v/>
      </c>
    </row>
    <row r="22" spans="1:6" ht="32.25" customHeight="1" x14ac:dyDescent="0.2">
      <c r="A22" s="2" t="s">
        <v>34</v>
      </c>
      <c r="B22" s="59"/>
      <c r="C22" s="2" t="str">
        <f>IF($B22="","",IF(VLOOKUP($B22,選手名簿!$A$9:$Q$58,2)="","",VLOOKUP($B22,選手名簿!$A$9:$Q$58,2)))</f>
        <v/>
      </c>
      <c r="D22" s="2" t="str">
        <f>IF($B22="","",IF(VLOOKUP($B22,選手名簿!$A$9:$Q$58,3)="","",VLOOKUP($B22,選手名簿!$A$9:$Q$58,3)))</f>
        <v/>
      </c>
      <c r="E22" s="2" t="str">
        <f>IF($B22="","",IF(VLOOKUP($B22,選手名簿!$A$9:$Q$58,4)="","",VLOOKUP($B22,選手名簿!$A$9:$Q$58,4)))</f>
        <v/>
      </c>
      <c r="F22" s="2" t="str">
        <f>IF($B22="","",IF(VLOOKUP($B22,選手名簿!$A$9:$Q$58,5)="","",VLOOKUP($B22,選手名簿!$A$9:$Q$58,5)))</f>
        <v/>
      </c>
    </row>
    <row r="23" spans="1:6" ht="32.25" customHeight="1" x14ac:dyDescent="0.2">
      <c r="A23" s="2" t="s">
        <v>35</v>
      </c>
      <c r="B23" s="59"/>
      <c r="C23" s="2" t="str">
        <f>IF($B23="","",IF(VLOOKUP($B23,選手名簿!$A$9:$Q$58,2)="","",VLOOKUP($B23,選手名簿!$A$9:$Q$58,2)))</f>
        <v/>
      </c>
      <c r="D23" s="2" t="str">
        <f>IF($B23="","",IF(VLOOKUP($B23,選手名簿!$A$9:$Q$58,3)="","",VLOOKUP($B23,選手名簿!$A$9:$Q$58,3)))</f>
        <v/>
      </c>
      <c r="E23" s="2" t="str">
        <f>IF($B23="","",IF(VLOOKUP($B23,選手名簿!$A$9:$Q$58,4)="","",VLOOKUP($B23,選手名簿!$A$9:$Q$58,4)))</f>
        <v/>
      </c>
      <c r="F23" s="2" t="str">
        <f>IF($B23="","",IF(VLOOKUP($B23,選手名簿!$A$9:$Q$58,5)="","",VLOOKUP($B23,選手名簿!$A$9:$Q$58,5)))</f>
        <v/>
      </c>
    </row>
    <row r="24" spans="1:6" ht="32.25" customHeight="1" x14ac:dyDescent="0.2">
      <c r="A24" s="2" t="s">
        <v>36</v>
      </c>
      <c r="B24" s="59"/>
      <c r="C24" s="2" t="str">
        <f>IF($B24="","",IF(VLOOKUP($B24,選手名簿!$A$9:$Q$58,2)="","",VLOOKUP($B24,選手名簿!$A$9:$Q$58,2)))</f>
        <v/>
      </c>
      <c r="D24" s="2" t="str">
        <f>IF($B24="","",IF(VLOOKUP($B24,選手名簿!$A$9:$Q$58,3)="","",VLOOKUP($B24,選手名簿!$A$9:$Q$58,3)))</f>
        <v/>
      </c>
      <c r="E24" s="2" t="str">
        <f>IF($B24="","",IF(VLOOKUP($B24,選手名簿!$A$9:$Q$58,4)="","",VLOOKUP($B24,選手名簿!$A$9:$Q$58,4)))</f>
        <v/>
      </c>
      <c r="F24" s="2" t="str">
        <f>IF($B24="","",IF(VLOOKUP($B24,選手名簿!$A$9:$Q$58,5)="","",VLOOKUP($B24,選手名簿!$A$9:$Q$58,5)))</f>
        <v/>
      </c>
    </row>
    <row r="25" spans="1:6" ht="32.25" customHeight="1" x14ac:dyDescent="0.2">
      <c r="A25" s="2" t="s">
        <v>37</v>
      </c>
      <c r="B25" s="59"/>
      <c r="C25" s="2" t="str">
        <f>IF($B25="","",IF(VLOOKUP($B25,選手名簿!$A$9:$Q$58,2)="","",VLOOKUP($B25,選手名簿!$A$9:$Q$58,2)))</f>
        <v/>
      </c>
      <c r="D25" s="2" t="str">
        <f>IF($B25="","",IF(VLOOKUP($B25,選手名簿!$A$9:$Q$58,3)="","",VLOOKUP($B25,選手名簿!$A$9:$Q$58,3)))</f>
        <v/>
      </c>
      <c r="E25" s="2" t="str">
        <f>IF($B25="","",IF(VLOOKUP($B25,選手名簿!$A$9:$Q$58,4)="","",VLOOKUP($B25,選手名簿!$A$9:$Q$58,4)))</f>
        <v/>
      </c>
      <c r="F25" s="2" t="str">
        <f>IF($B25="","",IF(VLOOKUP($B25,選手名簿!$A$9:$Q$58,5)="","",VLOOKUP($B25,選手名簿!$A$9:$Q$58,5)))</f>
        <v/>
      </c>
    </row>
    <row r="26" spans="1:6" ht="32.25" customHeight="1" x14ac:dyDescent="0.2">
      <c r="A26" s="2" t="s">
        <v>38</v>
      </c>
      <c r="B26" s="59"/>
      <c r="C26" s="2" t="str">
        <f>IF($B26="","",IF(VLOOKUP($B26,選手名簿!$A$9:$Q$58,2)="","",VLOOKUP($B26,選手名簿!$A$9:$Q$58,2)))</f>
        <v/>
      </c>
      <c r="D26" s="2" t="str">
        <f>IF($B26="","",IF(VLOOKUP($B26,選手名簿!$A$9:$Q$58,3)="","",VLOOKUP($B26,選手名簿!$A$9:$Q$58,3)))</f>
        <v/>
      </c>
      <c r="E26" s="2" t="str">
        <f>IF($B26="","",IF(VLOOKUP($B26,選手名簿!$A$9:$Q$58,4)="","",VLOOKUP($B26,選手名簿!$A$9:$Q$58,4)))</f>
        <v/>
      </c>
      <c r="F26" s="2" t="str">
        <f>IF($B26="","",IF(VLOOKUP($B26,選手名簿!$A$9:$Q$58,5)="","",VLOOKUP($B26,選手名簿!$A$9:$Q$58,5)))</f>
        <v/>
      </c>
    </row>
    <row r="30" spans="1:6" x14ac:dyDescent="0.2">
      <c r="B30" t="s">
        <v>26</v>
      </c>
    </row>
    <row r="32" spans="1:6" x14ac:dyDescent="0.2">
      <c r="B32" s="244" t="str">
        <f>選手名簿!M3</f>
        <v>２０２５年４月●日　　</v>
      </c>
      <c r="C32" s="244"/>
    </row>
    <row r="34" spans="1:6" x14ac:dyDescent="0.2">
      <c r="A34" s="114">
        <f>選手名簿!$B$3</f>
        <v>0</v>
      </c>
      <c r="B34" t="s">
        <v>205</v>
      </c>
      <c r="E34" s="139">
        <f>納入一覧表!$E$4</f>
        <v>0</v>
      </c>
      <c r="F34" s="140"/>
    </row>
  </sheetData>
  <sheetProtection algorithmName="SHA-512" hashValue="13i7vqXj1dacwrKVocLyFy0KbvHtNwsy6JdGwbV2ZEDsDSuwNFIHScwG3VQMkDZns51k1DbUs92j75K8N4q7lg==" saltValue="EZE3cveqmAsfbq4kWGL09A=="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10"/>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51" t="s">
        <v>67</v>
      </c>
      <c r="C5" s="252"/>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21" customHeight="1" x14ac:dyDescent="0.2">
      <c r="A11" s="150" t="s">
        <v>39</v>
      </c>
      <c r="B11" s="77"/>
      <c r="C11" s="6" t="str">
        <f>IF($B11="","",IF(VLOOKUP($B11,選手名簿!$A$9:$Q$58,2)="","",VLOOKUP($B11,選手名簿!$A$9:$Q$58,2)))</f>
        <v/>
      </c>
      <c r="D11" s="6" t="str">
        <f>IF($B11="","",IF(VLOOKUP($B11,選手名簿!$A$9:$Q$58,3)="","",VLOOKUP($B11,選手名簿!$A$9:$Q$58,3)))</f>
        <v/>
      </c>
      <c r="E11" s="6" t="str">
        <f>IF($B11="","",IF(VLOOKUP($B11,選手名簿!$A$9:$Q$58,4)="","",VLOOKUP($B11,選手名簿!$A$9:$Q$58,4)))</f>
        <v/>
      </c>
      <c r="F11" s="6" t="str">
        <f>IF($B11="","",IF(VLOOKUP($B11,選手名簿!$A$9:$Q$58,5)="","",VLOOKUP($B11,選手名簿!$A$9:$Q$58,5)))</f>
        <v/>
      </c>
    </row>
    <row r="12" spans="1:6" ht="21" customHeight="1" x14ac:dyDescent="0.2">
      <c r="A12" s="151"/>
      <c r="B12" s="78"/>
      <c r="C12" s="7" t="str">
        <f>IF($B12="","",IF(VLOOKUP($B12,選手名簿!$A$9:$Q$58,2)="","",VLOOKUP($B12,選手名簿!$A$9:$Q$58,2)))</f>
        <v/>
      </c>
      <c r="D12" s="7" t="str">
        <f>IF($B12="","",IF(VLOOKUP($B12,選手名簿!$A$9:$Q$58,3)="","",VLOOKUP($B12,選手名簿!$A$9:$Q$58,3)))</f>
        <v/>
      </c>
      <c r="E12" s="7" t="str">
        <f>IF($B12="","",IF(VLOOKUP($B12,選手名簿!$A$9:$Q$58,4)="","",VLOOKUP($B12,選手名簿!$A$9:$Q$58,4)))</f>
        <v/>
      </c>
      <c r="F12" s="7" t="str">
        <f>IF($B12="","",IF(VLOOKUP($B12,選手名簿!$A$9:$Q$58,5)="","",VLOOKUP($B12,選手名簿!$A$9:$Q$58,5)))</f>
        <v/>
      </c>
    </row>
    <row r="13" spans="1:6" ht="21" customHeight="1" x14ac:dyDescent="0.2">
      <c r="A13" s="150" t="s">
        <v>40</v>
      </c>
      <c r="B13" s="77"/>
      <c r="C13" s="6" t="str">
        <f>IF($B13="","",IF(VLOOKUP($B13,選手名簿!$A$9:$Q$58,2)="","",VLOOKUP($B13,選手名簿!$A$9:$Q$58,2)))</f>
        <v/>
      </c>
      <c r="D13" s="6" t="str">
        <f>IF($B13="","",IF(VLOOKUP($B13,選手名簿!$A$9:$Q$58,3)="","",VLOOKUP($B13,選手名簿!$A$9:$Q$58,3)))</f>
        <v/>
      </c>
      <c r="E13" s="6" t="str">
        <f>IF($B13="","",IF(VLOOKUP($B13,選手名簿!$A$9:$Q$58,4)="","",VLOOKUP($B13,選手名簿!$A$9:$Q$58,4)))</f>
        <v/>
      </c>
      <c r="F13" s="6" t="str">
        <f>IF($B13="","",IF(VLOOKUP($B13,選手名簿!$A$9:$Q$58,5)="","",VLOOKUP($B13,選手名簿!$A$9:$Q$58,5)))</f>
        <v/>
      </c>
    </row>
    <row r="14" spans="1:6" ht="21" customHeight="1" x14ac:dyDescent="0.2">
      <c r="A14" s="151"/>
      <c r="B14" s="78"/>
      <c r="C14" s="7" t="str">
        <f>IF($B14="","",IF(VLOOKUP($B14,選手名簿!$A$9:$Q$58,2)="","",VLOOKUP($B14,選手名簿!$A$9:$Q$58,2)))</f>
        <v/>
      </c>
      <c r="D14" s="7" t="str">
        <f>IF($B14="","",IF(VLOOKUP($B14,選手名簿!$A$9:$Q$58,3)="","",VLOOKUP($B14,選手名簿!$A$9:$Q$58,3)))</f>
        <v/>
      </c>
      <c r="E14" s="7" t="str">
        <f>IF($B14="","",IF(VLOOKUP($B14,選手名簿!$A$9:$Q$58,4)="","",VLOOKUP($B14,選手名簿!$A$9:$Q$58,4)))</f>
        <v/>
      </c>
      <c r="F14" s="7" t="str">
        <f>IF($B14="","",IF(VLOOKUP($B14,選手名簿!$A$9:$Q$58,5)="","",VLOOKUP($B14,選手名簿!$A$9:$Q$58,5)))</f>
        <v/>
      </c>
    </row>
    <row r="15" spans="1:6" ht="21" customHeight="1" x14ac:dyDescent="0.2">
      <c r="A15" s="150" t="s">
        <v>41</v>
      </c>
      <c r="B15" s="77"/>
      <c r="C15" s="6" t="str">
        <f>IF($B15="","",IF(VLOOKUP($B15,選手名簿!$A$9:$Q$58,2)="","",VLOOKUP($B15,選手名簿!$A$9:$Q$58,2)))</f>
        <v/>
      </c>
      <c r="D15" s="6" t="str">
        <f>IF($B15="","",IF(VLOOKUP($B15,選手名簿!$A$9:$Q$58,3)="","",VLOOKUP($B15,選手名簿!$A$9:$Q$58,3)))</f>
        <v/>
      </c>
      <c r="E15" s="6" t="str">
        <f>IF($B15="","",IF(VLOOKUP($B15,選手名簿!$A$9:$Q$58,4)="","",VLOOKUP($B15,選手名簿!$A$9:$Q$58,4)))</f>
        <v/>
      </c>
      <c r="F15" s="6" t="str">
        <f>IF($B15="","",IF(VLOOKUP($B15,選手名簿!$A$9:$Q$58,5)="","",VLOOKUP($B15,選手名簿!$A$9:$Q$58,5)))</f>
        <v/>
      </c>
    </row>
    <row r="16" spans="1:6" ht="21" customHeight="1" x14ac:dyDescent="0.2">
      <c r="A16" s="151"/>
      <c r="B16" s="78"/>
      <c r="C16" s="7" t="str">
        <f>IF($B16="","",IF(VLOOKUP($B16,選手名簿!$A$9:$Q$58,2)="","",VLOOKUP($B16,選手名簿!$A$9:$Q$58,2)))</f>
        <v/>
      </c>
      <c r="D16" s="7" t="str">
        <f>IF($B16="","",IF(VLOOKUP($B16,選手名簿!$A$9:$Q$58,3)="","",VLOOKUP($B16,選手名簿!$A$9:$Q$58,3)))</f>
        <v/>
      </c>
      <c r="E16" s="7" t="str">
        <f>IF($B16="","",IF(VLOOKUP($B16,選手名簿!$A$9:$Q$58,4)="","",VLOOKUP($B16,選手名簿!$A$9:$Q$58,4)))</f>
        <v/>
      </c>
      <c r="F16" s="7" t="str">
        <f>IF($B16="","",IF(VLOOKUP($B16,選手名簿!$A$9:$Q$58,5)="","",VLOOKUP($B16,選手名簿!$A$9:$Q$58,5)))</f>
        <v/>
      </c>
    </row>
    <row r="17" spans="1:6" ht="21" customHeight="1" x14ac:dyDescent="0.2">
      <c r="A17" s="150" t="s">
        <v>42</v>
      </c>
      <c r="B17" s="77"/>
      <c r="C17" s="6" t="str">
        <f>IF($B17="","",IF(VLOOKUP($B17,選手名簿!$A$9:$Q$58,2)="","",VLOOKUP($B17,選手名簿!$A$9:$Q$58,2)))</f>
        <v/>
      </c>
      <c r="D17" s="6" t="str">
        <f>IF($B17="","",IF(VLOOKUP($B17,選手名簿!$A$9:$Q$58,3)="","",VLOOKUP($B17,選手名簿!$A$9:$Q$58,3)))</f>
        <v/>
      </c>
      <c r="E17" s="6" t="str">
        <f>IF($B17="","",IF(VLOOKUP($B17,選手名簿!$A$9:$Q$58,4)="","",VLOOKUP($B17,選手名簿!$A$9:$Q$58,4)))</f>
        <v/>
      </c>
      <c r="F17" s="6" t="str">
        <f>IF($B17="","",IF(VLOOKUP($B17,選手名簿!$A$9:$Q$58,5)="","",VLOOKUP($B17,選手名簿!$A$9:$Q$58,5)))</f>
        <v/>
      </c>
    </row>
    <row r="18" spans="1:6" ht="21" customHeight="1" x14ac:dyDescent="0.2">
      <c r="A18" s="151"/>
      <c r="B18" s="78"/>
      <c r="C18" s="7" t="str">
        <f>IF($B18="","",IF(VLOOKUP($B18,選手名簿!$A$9:$Q$58,2)="","",VLOOKUP($B18,選手名簿!$A$9:$Q$58,2)))</f>
        <v/>
      </c>
      <c r="D18" s="7" t="str">
        <f>IF($B18="","",IF(VLOOKUP($B18,選手名簿!$A$9:$Q$58,3)="","",VLOOKUP($B18,選手名簿!$A$9:$Q$58,3)))</f>
        <v/>
      </c>
      <c r="E18" s="7" t="str">
        <f>IF($B18="","",IF(VLOOKUP($B18,選手名簿!$A$9:$Q$58,4)="","",VLOOKUP($B18,選手名簿!$A$9:$Q$58,4)))</f>
        <v/>
      </c>
      <c r="F18" s="7" t="str">
        <f>IF($B18="","",IF(VLOOKUP($B18,選手名簿!$A$9:$Q$58,5)="","",VLOOKUP($B18,選手名簿!$A$9:$Q$58,5)))</f>
        <v/>
      </c>
    </row>
    <row r="19" spans="1:6" ht="21" customHeight="1" x14ac:dyDescent="0.2">
      <c r="A19" s="150" t="s">
        <v>43</v>
      </c>
      <c r="B19" s="77"/>
      <c r="C19" s="6" t="str">
        <f>IF($B19="","",IF(VLOOKUP($B19,選手名簿!$A$9:$Q$58,2)="","",VLOOKUP($B19,選手名簿!$A$9:$Q$58,2)))</f>
        <v/>
      </c>
      <c r="D19" s="6" t="str">
        <f>IF($B19="","",IF(VLOOKUP($B19,選手名簿!$A$9:$Q$58,3)="","",VLOOKUP($B19,選手名簿!$A$9:$Q$58,3)))</f>
        <v/>
      </c>
      <c r="E19" s="6" t="str">
        <f>IF($B19="","",IF(VLOOKUP($B19,選手名簿!$A$9:$Q$58,4)="","",VLOOKUP($B19,選手名簿!$A$9:$Q$58,4)))</f>
        <v/>
      </c>
      <c r="F19" s="6" t="str">
        <f>IF($B19="","",IF(VLOOKUP($B19,選手名簿!$A$9:$Q$58,5)="","",VLOOKUP($B19,選手名簿!$A$9:$Q$58,5)))</f>
        <v/>
      </c>
    </row>
    <row r="20" spans="1:6" ht="21" customHeight="1" x14ac:dyDescent="0.2">
      <c r="A20" s="151"/>
      <c r="B20" s="78"/>
      <c r="C20" s="7" t="str">
        <f>IF($B20="","",IF(VLOOKUP($B20,選手名簿!$A$9:$Q$58,2)="","",VLOOKUP($B20,選手名簿!$A$9:$Q$58,2)))</f>
        <v/>
      </c>
      <c r="D20" s="7" t="str">
        <f>IF($B20="","",IF(VLOOKUP($B20,選手名簿!$A$9:$Q$58,3)="","",VLOOKUP($B20,選手名簿!$A$9:$Q$58,3)))</f>
        <v/>
      </c>
      <c r="E20" s="7" t="str">
        <f>IF($B20="","",IF(VLOOKUP($B20,選手名簿!$A$9:$Q$58,4)="","",VLOOKUP($B20,選手名簿!$A$9:$Q$58,4)))</f>
        <v/>
      </c>
      <c r="F20" s="7" t="str">
        <f>IF($B20="","",IF(VLOOKUP($B20,選手名簿!$A$9:$Q$58,5)="","",VLOOKUP($B20,選手名簿!$A$9:$Q$58,5)))</f>
        <v/>
      </c>
    </row>
    <row r="21" spans="1:6" ht="21" customHeight="1" x14ac:dyDescent="0.2">
      <c r="A21" s="150" t="s">
        <v>44</v>
      </c>
      <c r="B21" s="77"/>
      <c r="C21" s="6" t="str">
        <f>IF($B21="","",IF(VLOOKUP($B21,選手名簿!$A$9:$Q$58,2)="","",VLOOKUP($B21,選手名簿!$A$9:$Q$58,2)))</f>
        <v/>
      </c>
      <c r="D21" s="6" t="str">
        <f>IF($B21="","",IF(VLOOKUP($B21,選手名簿!$A$9:$Q$58,3)="","",VLOOKUP($B21,選手名簿!$A$9:$Q$58,3)))</f>
        <v/>
      </c>
      <c r="E21" s="6" t="str">
        <f>IF($B21="","",IF(VLOOKUP($B21,選手名簿!$A$9:$Q$58,4)="","",VLOOKUP($B21,選手名簿!$A$9:$Q$58,4)))</f>
        <v/>
      </c>
      <c r="F21" s="6" t="str">
        <f>IF($B21="","",IF(VLOOKUP($B21,選手名簿!$A$9:$Q$58,5)="","",VLOOKUP($B21,選手名簿!$A$9:$Q$58,5)))</f>
        <v/>
      </c>
    </row>
    <row r="22" spans="1:6" ht="21" customHeight="1" x14ac:dyDescent="0.2">
      <c r="A22" s="151"/>
      <c r="B22" s="78"/>
      <c r="C22" s="7" t="str">
        <f>IF($B22="","",IF(VLOOKUP($B22,選手名簿!$A$9:$Q$58,2)="","",VLOOKUP($B22,選手名簿!$A$9:$Q$58,2)))</f>
        <v/>
      </c>
      <c r="D22" s="7" t="str">
        <f>IF($B22="","",IF(VLOOKUP($B22,選手名簿!$A$9:$Q$58,3)="","",VLOOKUP($B22,選手名簿!$A$9:$Q$58,3)))</f>
        <v/>
      </c>
      <c r="E22" s="7" t="str">
        <f>IF($B22="","",IF(VLOOKUP($B22,選手名簿!$A$9:$Q$58,4)="","",VLOOKUP($B22,選手名簿!$A$9:$Q$58,4)))</f>
        <v/>
      </c>
      <c r="F22" s="7" t="str">
        <f>IF($B22="","",IF(VLOOKUP($B22,選手名簿!$A$9:$Q$58,5)="","",VLOOKUP($B22,選手名簿!$A$9:$Q$58,5)))</f>
        <v/>
      </c>
    </row>
    <row r="23" spans="1:6" ht="21" customHeight="1" x14ac:dyDescent="0.2">
      <c r="A23" s="150" t="s">
        <v>45</v>
      </c>
      <c r="B23" s="77"/>
      <c r="C23" s="6" t="str">
        <f>IF($B23="","",IF(VLOOKUP($B23,選手名簿!$A$9:$Q$58,2)="","",VLOOKUP($B23,選手名簿!$A$9:$Q$58,2)))</f>
        <v/>
      </c>
      <c r="D23" s="6" t="str">
        <f>IF($B23="","",IF(VLOOKUP($B23,選手名簿!$A$9:$Q$58,3)="","",VLOOKUP($B23,選手名簿!$A$9:$Q$58,3)))</f>
        <v/>
      </c>
      <c r="E23" s="6" t="str">
        <f>IF($B23="","",IF(VLOOKUP($B23,選手名簿!$A$9:$Q$58,4)="","",VLOOKUP($B23,選手名簿!$A$9:$Q$58,4)))</f>
        <v/>
      </c>
      <c r="F23" s="6" t="str">
        <f>IF($B23="","",IF(VLOOKUP($B23,選手名簿!$A$9:$Q$58,5)="","",VLOOKUP($B23,選手名簿!$A$9:$Q$58,5)))</f>
        <v/>
      </c>
    </row>
    <row r="24" spans="1:6" ht="21" customHeight="1" x14ac:dyDescent="0.2">
      <c r="A24" s="151"/>
      <c r="B24" s="78"/>
      <c r="C24" s="7" t="str">
        <f>IF($B24="","",IF(VLOOKUP($B24,選手名簿!$A$9:$Q$58,2)="","",VLOOKUP($B24,選手名簿!$A$9:$Q$58,2)))</f>
        <v/>
      </c>
      <c r="D24" s="7" t="str">
        <f>IF($B24="","",IF(VLOOKUP($B24,選手名簿!$A$9:$Q$58,3)="","",VLOOKUP($B24,選手名簿!$A$9:$Q$58,3)))</f>
        <v/>
      </c>
      <c r="E24" s="7" t="str">
        <f>IF($B24="","",IF(VLOOKUP($B24,選手名簿!$A$9:$Q$58,4)="","",VLOOKUP($B24,選手名簿!$A$9:$Q$58,4)))</f>
        <v/>
      </c>
      <c r="F24" s="7" t="str">
        <f>IF($B24="","",IF(VLOOKUP($B24,選手名簿!$A$9:$Q$58,5)="","",VLOOKUP($B24,選手名簿!$A$9:$Q$58,5)))</f>
        <v/>
      </c>
    </row>
    <row r="25" spans="1:6" ht="21" customHeight="1" x14ac:dyDescent="0.2">
      <c r="A25" s="150" t="s">
        <v>46</v>
      </c>
      <c r="B25" s="77"/>
      <c r="C25" s="6" t="str">
        <f>IF($B25="","",IF(VLOOKUP($B25,選手名簿!$A$9:$Q$58,2)="","",VLOOKUP($B25,選手名簿!$A$9:$Q$58,2)))</f>
        <v/>
      </c>
      <c r="D25" s="6" t="str">
        <f>IF($B25="","",IF(VLOOKUP($B25,選手名簿!$A$9:$Q$58,3)="","",VLOOKUP($B25,選手名簿!$A$9:$Q$58,3)))</f>
        <v/>
      </c>
      <c r="E25" s="6" t="str">
        <f>IF($B25="","",IF(VLOOKUP($B25,選手名簿!$A$9:$Q$58,4)="","",VLOOKUP($B25,選手名簿!$A$9:$Q$58,4)))</f>
        <v/>
      </c>
      <c r="F25" s="6" t="str">
        <f>IF($B25="","",IF(VLOOKUP($B25,選手名簿!$A$9:$Q$58,5)="","",VLOOKUP($B25,選手名簿!$A$9:$Q$58,5)))</f>
        <v/>
      </c>
    </row>
    <row r="26" spans="1:6" ht="21" customHeight="1" x14ac:dyDescent="0.2">
      <c r="A26" s="151"/>
      <c r="B26" s="78"/>
      <c r="C26" s="7" t="str">
        <f>IF($B26="","",IF(VLOOKUP($B26,選手名簿!$A$9:$Q$58,2)="","",VLOOKUP($B26,選手名簿!$A$9:$Q$58,2)))</f>
        <v/>
      </c>
      <c r="D26" s="7" t="str">
        <f>IF($B26="","",IF(VLOOKUP($B26,選手名簿!$A$9:$Q$58,3)="","",VLOOKUP($B26,選手名簿!$A$9:$Q$58,3)))</f>
        <v/>
      </c>
      <c r="E26" s="7" t="str">
        <f>IF($B26="","",IF(VLOOKUP($B26,選手名簿!$A$9:$Q$58,4)="","",VLOOKUP($B26,選手名簿!$A$9:$Q$58,4)))</f>
        <v/>
      </c>
      <c r="F26" s="7" t="str">
        <f>IF($B26="","",IF(VLOOKUP($B26,選手名簿!$A$9:$Q$58,5)="","",VLOOKUP($B26,選手名簿!$A$9:$Q$58,5)))</f>
        <v/>
      </c>
    </row>
    <row r="27" spans="1:6" ht="21" customHeight="1" x14ac:dyDescent="0.2">
      <c r="A27" s="150" t="s">
        <v>47</v>
      </c>
      <c r="B27" s="77"/>
      <c r="C27" s="6" t="str">
        <f>IF($B27="","",IF(VLOOKUP($B27,選手名簿!$A$9:$Q$58,2)="","",VLOOKUP($B27,選手名簿!$A$9:$Q$58,2)))</f>
        <v/>
      </c>
      <c r="D27" s="6" t="str">
        <f>IF($B27="","",IF(VLOOKUP($B27,選手名簿!$A$9:$Q$58,3)="","",VLOOKUP($B27,選手名簿!$A$9:$Q$58,3)))</f>
        <v/>
      </c>
      <c r="E27" s="6" t="str">
        <f>IF($B27="","",IF(VLOOKUP($B27,選手名簿!$A$9:$Q$58,4)="","",VLOOKUP($B27,選手名簿!$A$9:$Q$58,4)))</f>
        <v/>
      </c>
      <c r="F27" s="6" t="str">
        <f>IF($B27="","",IF(VLOOKUP($B27,選手名簿!$A$9:$Q$58,5)="","",VLOOKUP($B27,選手名簿!$A$9:$Q$58,5)))</f>
        <v/>
      </c>
    </row>
    <row r="28" spans="1:6" ht="21" customHeight="1" x14ac:dyDescent="0.2">
      <c r="A28" s="151"/>
      <c r="B28" s="78"/>
      <c r="C28" s="7" t="str">
        <f>IF($B28="","",IF(VLOOKUP($B28,選手名簿!$A$9:$Q$58,2)="","",VLOOKUP($B28,選手名簿!$A$9:$Q$58,2)))</f>
        <v/>
      </c>
      <c r="D28" s="7" t="str">
        <f>IF($B28="","",IF(VLOOKUP($B28,選手名簿!$A$9:$Q$58,3)="","",VLOOKUP($B28,選手名簿!$A$9:$Q$58,3)))</f>
        <v/>
      </c>
      <c r="E28" s="7" t="str">
        <f>IF($B28="","",IF(VLOOKUP($B28,選手名簿!$A$9:$Q$58,4)="","",VLOOKUP($B28,選手名簿!$A$9:$Q$58,4)))</f>
        <v/>
      </c>
      <c r="F28" s="7" t="str">
        <f>IF($B28="","",IF(VLOOKUP($B28,選手名簿!$A$9:$Q$58,5)="","",VLOOKUP($B28,選手名簿!$A$9:$Q$58,5)))</f>
        <v/>
      </c>
    </row>
    <row r="29" spans="1:6" ht="21" customHeight="1" x14ac:dyDescent="0.2">
      <c r="A29" s="150" t="s">
        <v>48</v>
      </c>
      <c r="B29" s="77"/>
      <c r="C29" s="6" t="str">
        <f>IF($B29="","",IF(VLOOKUP($B29,選手名簿!$A$9:$Q$58,2)="","",VLOOKUP($B29,選手名簿!$A$9:$Q$58,2)))</f>
        <v/>
      </c>
      <c r="D29" s="6" t="str">
        <f>IF($B29="","",IF(VLOOKUP($B29,選手名簿!$A$9:$Q$58,3)="","",VLOOKUP($B29,選手名簿!$A$9:$Q$58,3)))</f>
        <v/>
      </c>
      <c r="E29" s="6" t="str">
        <f>IF($B29="","",IF(VLOOKUP($B29,選手名簿!$A$9:$Q$58,4)="","",VLOOKUP($B29,選手名簿!$A$9:$Q$58,4)))</f>
        <v/>
      </c>
      <c r="F29" s="6" t="str">
        <f>IF($B29="","",IF(VLOOKUP($B29,選手名簿!$A$9:$Q$58,5)="","",VLOOKUP($B29,選手名簿!$A$9:$Q$58,5)))</f>
        <v/>
      </c>
    </row>
    <row r="30" spans="1:6" ht="21" customHeight="1" x14ac:dyDescent="0.2">
      <c r="A30" s="151"/>
      <c r="B30" s="78"/>
      <c r="C30" s="7" t="str">
        <f>IF($B30="","",IF(VLOOKUP($B30,選手名簿!$A$9:$Q$58,2)="","",VLOOKUP($B30,選手名簿!$A$9:$Q$58,2)))</f>
        <v/>
      </c>
      <c r="D30" s="7" t="str">
        <f>IF($B30="","",IF(VLOOKUP($B30,選手名簿!$A$9:$Q$58,3)="","",VLOOKUP($B30,選手名簿!$A$9:$Q$58,3)))</f>
        <v/>
      </c>
      <c r="E30" s="7" t="str">
        <f>IF($B30="","",IF(VLOOKUP($B30,選手名簿!$A$9:$Q$58,4)="","",VLOOKUP($B30,選手名簿!$A$9:$Q$58,4)))</f>
        <v/>
      </c>
      <c r="F30" s="7" t="str">
        <f>IF($B30="","",IF(VLOOKUP($B30,選手名簿!$A$9:$Q$58,5)="","",VLOOKUP($B30,選手名簿!$A$9:$Q$58,5)))</f>
        <v/>
      </c>
    </row>
    <row r="31" spans="1:6" ht="21" customHeight="1" x14ac:dyDescent="0.2">
      <c r="A31" s="150" t="s">
        <v>49</v>
      </c>
      <c r="B31" s="77"/>
      <c r="C31" s="6" t="str">
        <f>IF($B31="","",IF(VLOOKUP($B31,選手名簿!$A$9:$Q$58,2)="","",VLOOKUP($B31,選手名簿!$A$9:$Q$58,2)))</f>
        <v/>
      </c>
      <c r="D31" s="6" t="str">
        <f>IF($B31="","",IF(VLOOKUP($B31,選手名簿!$A$9:$Q$58,3)="","",VLOOKUP($B31,選手名簿!$A$9:$Q$58,3)))</f>
        <v/>
      </c>
      <c r="E31" s="6" t="str">
        <f>IF($B31="","",IF(VLOOKUP($B31,選手名簿!$A$9:$Q$58,4)="","",VLOOKUP($B31,選手名簿!$A$9:$Q$58,4)))</f>
        <v/>
      </c>
      <c r="F31" s="6" t="str">
        <f>IF($B31="","",IF(VLOOKUP($B31,選手名簿!$A$9:$Q$58,5)="","",VLOOKUP($B31,選手名簿!$A$9:$Q$58,5)))</f>
        <v/>
      </c>
    </row>
    <row r="32" spans="1:6" ht="21" customHeight="1" x14ac:dyDescent="0.2">
      <c r="A32" s="151"/>
      <c r="B32" s="78"/>
      <c r="C32" s="7" t="str">
        <f>IF($B32="","",IF(VLOOKUP($B32,選手名簿!$A$9:$Q$58,2)="","",VLOOKUP($B32,選手名簿!$A$9:$Q$58,2)))</f>
        <v/>
      </c>
      <c r="D32" s="7" t="str">
        <f>IF($B32="","",IF(VLOOKUP($B32,選手名簿!$A$9:$Q$58,3)="","",VLOOKUP($B32,選手名簿!$A$9:$Q$58,3)))</f>
        <v/>
      </c>
      <c r="E32" s="7" t="str">
        <f>IF($B32="","",IF(VLOOKUP($B32,選手名簿!$A$9:$Q$58,4)="","",VLOOKUP($B32,選手名簿!$A$9:$Q$58,4)))</f>
        <v/>
      </c>
      <c r="F32" s="7" t="str">
        <f>IF($B32="","",IF(VLOOKUP($B32,選手名簿!$A$9:$Q$58,5)="","",VLOOKUP($B32,選手名簿!$A$9:$Q$58,5)))</f>
        <v/>
      </c>
    </row>
    <row r="33" spans="1:6" ht="21" customHeight="1" x14ac:dyDescent="0.2">
      <c r="A33" s="150" t="s">
        <v>50</v>
      </c>
      <c r="B33" s="77"/>
      <c r="C33" s="6" t="str">
        <f>IF($B33="","",IF(VLOOKUP($B33,選手名簿!$A$9:$Q$58,2)="","",VLOOKUP($B33,選手名簿!$A$9:$Q$58,2)))</f>
        <v/>
      </c>
      <c r="D33" s="6" t="str">
        <f>IF($B33="","",IF(VLOOKUP($B33,選手名簿!$A$9:$Q$58,3)="","",VLOOKUP($B33,選手名簿!$A$9:$Q$58,3)))</f>
        <v/>
      </c>
      <c r="E33" s="6" t="str">
        <f>IF($B33="","",IF(VLOOKUP($B33,選手名簿!$A$9:$Q$58,4)="","",VLOOKUP($B33,選手名簿!$A$9:$Q$58,4)))</f>
        <v/>
      </c>
      <c r="F33" s="6" t="str">
        <f>IF($B33="","",IF(VLOOKUP($B33,選手名簿!$A$9:$Q$58,5)="","",VLOOKUP($B33,選手名簿!$A$9:$Q$58,5)))</f>
        <v/>
      </c>
    </row>
    <row r="34" spans="1:6" ht="21" customHeight="1" x14ac:dyDescent="0.2">
      <c r="A34" s="151"/>
      <c r="B34" s="78"/>
      <c r="C34" s="7" t="str">
        <f>IF($B34="","",IF(VLOOKUP($B34,選手名簿!$A$9:$Q$58,2)="","",VLOOKUP($B34,選手名簿!$A$9:$Q$58,2)))</f>
        <v/>
      </c>
      <c r="D34" s="7" t="str">
        <f>IF($B34="","",IF(VLOOKUP($B34,選手名簿!$A$9:$Q$58,3)="","",VLOOKUP($B34,選手名簿!$A$9:$Q$58,3)))</f>
        <v/>
      </c>
      <c r="E34" s="7" t="str">
        <f>IF($B34="","",IF(VLOOKUP($B34,選手名簿!$A$9:$Q$58,4)="","",VLOOKUP($B34,選手名簿!$A$9:$Q$58,4)))</f>
        <v/>
      </c>
      <c r="F34" s="7" t="str">
        <f>IF($B34="","",IF(VLOOKUP($B34,選手名簿!$A$9:$Q$58,5)="","",VLOOKUP($B34,選手名簿!$A$9:$Q$58,5)))</f>
        <v/>
      </c>
    </row>
    <row r="38" spans="1:6" x14ac:dyDescent="0.2">
      <c r="B38" t="s">
        <v>26</v>
      </c>
    </row>
    <row r="40" spans="1:6" x14ac:dyDescent="0.2">
      <c r="B40" s="244" t="str">
        <f>選手名簿!M3</f>
        <v>２０２５年４月●日　　</v>
      </c>
      <c r="C40" s="244"/>
    </row>
    <row r="42" spans="1:6" x14ac:dyDescent="0.2">
      <c r="A42" s="114">
        <f>選手名簿!$B$3</f>
        <v>0</v>
      </c>
      <c r="B42" t="s">
        <v>205</v>
      </c>
      <c r="E42" s="139">
        <f>納入一覧表!$E$4</f>
        <v>0</v>
      </c>
      <c r="F42" s="140"/>
    </row>
  </sheetData>
  <sheetProtection algorithmName="SHA-512" hashValue="cXA3zkoL4MvJtm2uZh5aj0VWw3EgUUwCA3e5w/rSvvn/88p7NOBXXW6DA2cUiwB66nH25sZngXXIsBxqyCwVjw==" saltValue="kQoFrsFcTg66lfRLNkZGRg==" spinCount="100000" sheet="1" selectLockedCells="1"/>
  <mergeCells count="20">
    <mergeCell ref="A19:A20"/>
    <mergeCell ref="A21:A22"/>
    <mergeCell ref="A23:A24"/>
    <mergeCell ref="A25:A26"/>
    <mergeCell ref="B40:C40"/>
    <mergeCell ref="A27:A28"/>
    <mergeCell ref="A29:A30"/>
    <mergeCell ref="A31:A32"/>
    <mergeCell ref="A33:A34"/>
    <mergeCell ref="A11:A12"/>
    <mergeCell ref="A13:A14"/>
    <mergeCell ref="A15:A16"/>
    <mergeCell ref="A17:A18"/>
    <mergeCell ref="C9:D9"/>
    <mergeCell ref="A1:B1"/>
    <mergeCell ref="B3:E3"/>
    <mergeCell ref="B5:C5"/>
    <mergeCell ref="A9:A10"/>
    <mergeCell ref="B9:B10"/>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10"/>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51" t="s">
        <v>68</v>
      </c>
      <c r="C5" s="252"/>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32.25" customHeight="1" x14ac:dyDescent="0.2">
      <c r="A11" s="2" t="s">
        <v>20</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6" ht="32.25" customHeight="1" x14ac:dyDescent="0.2">
      <c r="A12" s="2" t="s">
        <v>21</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row>
    <row r="13" spans="1:6" ht="32.25" customHeight="1" x14ac:dyDescent="0.2">
      <c r="A13" s="2" t="s">
        <v>22</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row>
    <row r="14" spans="1:6" ht="32.25" customHeight="1" x14ac:dyDescent="0.2">
      <c r="A14" s="2" t="s">
        <v>23</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row>
    <row r="15" spans="1:6" ht="32.25" customHeight="1" x14ac:dyDescent="0.2">
      <c r="A15" s="2" t="s">
        <v>24</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row>
    <row r="16" spans="1:6" ht="32.25" customHeight="1" x14ac:dyDescent="0.2">
      <c r="A16" s="2" t="s">
        <v>25</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row>
    <row r="17" spans="1:6" ht="32.25" customHeight="1" x14ac:dyDescent="0.2">
      <c r="A17" s="2" t="s">
        <v>28</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row>
    <row r="18" spans="1:6" ht="32.25" customHeight="1" x14ac:dyDescent="0.2">
      <c r="A18" s="2" t="s">
        <v>29</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row>
    <row r="19" spans="1:6" ht="32.25" customHeight="1" x14ac:dyDescent="0.2">
      <c r="A19" s="2" t="s">
        <v>30</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row>
    <row r="20" spans="1:6" ht="32.25" customHeight="1" x14ac:dyDescent="0.2">
      <c r="A20" s="2" t="s">
        <v>32</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row>
    <row r="21" spans="1:6" ht="32.25" customHeight="1" x14ac:dyDescent="0.2">
      <c r="A21" s="2" t="s">
        <v>33</v>
      </c>
      <c r="B21" s="59"/>
      <c r="C21" s="2" t="str">
        <f>IF($B21="","",IF(VLOOKUP($B21,選手名簿!$A$9:$Q$58,2)="","",VLOOKUP($B21,選手名簿!$A$9:$Q$58,2)))</f>
        <v/>
      </c>
      <c r="D21" s="2" t="str">
        <f>IF($B21="","",IF(VLOOKUP($B21,選手名簿!$A$9:$Q$58,3)="","",VLOOKUP($B21,選手名簿!$A$9:$Q$58,3)))</f>
        <v/>
      </c>
      <c r="E21" s="2" t="str">
        <f>IF($B21="","",IF(VLOOKUP($B21,選手名簿!$A$9:$Q$58,4)="","",VLOOKUP($B21,選手名簿!$A$9:$Q$58,4)))</f>
        <v/>
      </c>
      <c r="F21" s="2" t="str">
        <f>IF($B21="","",IF(VLOOKUP($B21,選手名簿!$A$9:$Q$58,5)="","",VLOOKUP($B21,選手名簿!$A$9:$Q$58,5)))</f>
        <v/>
      </c>
    </row>
    <row r="22" spans="1:6" ht="32.25" customHeight="1" x14ac:dyDescent="0.2">
      <c r="A22" s="2" t="s">
        <v>34</v>
      </c>
      <c r="B22" s="59"/>
      <c r="C22" s="2" t="str">
        <f>IF($B22="","",IF(VLOOKUP($B22,選手名簿!$A$9:$Q$58,2)="","",VLOOKUP($B22,選手名簿!$A$9:$Q$58,2)))</f>
        <v/>
      </c>
      <c r="D22" s="2" t="str">
        <f>IF($B22="","",IF(VLOOKUP($B22,選手名簿!$A$9:$Q$58,3)="","",VLOOKUP($B22,選手名簿!$A$9:$Q$58,3)))</f>
        <v/>
      </c>
      <c r="E22" s="2" t="str">
        <f>IF($B22="","",IF(VLOOKUP($B22,選手名簿!$A$9:$Q$58,4)="","",VLOOKUP($B22,選手名簿!$A$9:$Q$58,4)))</f>
        <v/>
      </c>
      <c r="F22" s="2" t="str">
        <f>IF($B22="","",IF(VLOOKUP($B22,選手名簿!$A$9:$Q$58,5)="","",VLOOKUP($B22,選手名簿!$A$9:$Q$58,5)))</f>
        <v/>
      </c>
    </row>
    <row r="23" spans="1:6" ht="32.25" customHeight="1" x14ac:dyDescent="0.2">
      <c r="A23" s="2" t="s">
        <v>35</v>
      </c>
      <c r="B23" s="59"/>
      <c r="C23" s="2" t="str">
        <f>IF($B23="","",IF(VLOOKUP($B23,選手名簿!$A$9:$Q$58,2)="","",VLOOKUP($B23,選手名簿!$A$9:$Q$58,2)))</f>
        <v/>
      </c>
      <c r="D23" s="2" t="str">
        <f>IF($B23="","",IF(VLOOKUP($B23,選手名簿!$A$9:$Q$58,3)="","",VLOOKUP($B23,選手名簿!$A$9:$Q$58,3)))</f>
        <v/>
      </c>
      <c r="E23" s="2" t="str">
        <f>IF($B23="","",IF(VLOOKUP($B23,選手名簿!$A$9:$Q$58,4)="","",VLOOKUP($B23,選手名簿!$A$9:$Q$58,4)))</f>
        <v/>
      </c>
      <c r="F23" s="2" t="str">
        <f>IF($B23="","",IF(VLOOKUP($B23,選手名簿!$A$9:$Q$58,5)="","",VLOOKUP($B23,選手名簿!$A$9:$Q$58,5)))</f>
        <v/>
      </c>
    </row>
    <row r="24" spans="1:6" ht="32.25" customHeight="1" x14ac:dyDescent="0.2">
      <c r="A24" s="2" t="s">
        <v>36</v>
      </c>
      <c r="B24" s="59"/>
      <c r="C24" s="2" t="str">
        <f>IF($B24="","",IF(VLOOKUP($B24,選手名簿!$A$9:$Q$58,2)="","",VLOOKUP($B24,選手名簿!$A$9:$Q$58,2)))</f>
        <v/>
      </c>
      <c r="D24" s="2" t="str">
        <f>IF($B24="","",IF(VLOOKUP($B24,選手名簿!$A$9:$Q$58,3)="","",VLOOKUP($B24,選手名簿!$A$9:$Q$58,3)))</f>
        <v/>
      </c>
      <c r="E24" s="2" t="str">
        <f>IF($B24="","",IF(VLOOKUP($B24,選手名簿!$A$9:$Q$58,4)="","",VLOOKUP($B24,選手名簿!$A$9:$Q$58,4)))</f>
        <v/>
      </c>
      <c r="F24" s="2" t="str">
        <f>IF($B24="","",IF(VLOOKUP($B24,選手名簿!$A$9:$Q$58,5)="","",VLOOKUP($B24,選手名簿!$A$9:$Q$58,5)))</f>
        <v/>
      </c>
    </row>
    <row r="25" spans="1:6" ht="32.25" customHeight="1" x14ac:dyDescent="0.2">
      <c r="A25" s="2" t="s">
        <v>37</v>
      </c>
      <c r="B25" s="59"/>
      <c r="C25" s="2" t="str">
        <f>IF($B25="","",IF(VLOOKUP($B25,選手名簿!$A$9:$Q$58,2)="","",VLOOKUP($B25,選手名簿!$A$9:$Q$58,2)))</f>
        <v/>
      </c>
      <c r="D25" s="2" t="str">
        <f>IF($B25="","",IF(VLOOKUP($B25,選手名簿!$A$9:$Q$58,3)="","",VLOOKUP($B25,選手名簿!$A$9:$Q$58,3)))</f>
        <v/>
      </c>
      <c r="E25" s="2" t="str">
        <f>IF($B25="","",IF(VLOOKUP($B25,選手名簿!$A$9:$Q$58,4)="","",VLOOKUP($B25,選手名簿!$A$9:$Q$58,4)))</f>
        <v/>
      </c>
      <c r="F25" s="2" t="str">
        <f>IF($B25="","",IF(VLOOKUP($B25,選手名簿!$A$9:$Q$58,5)="","",VLOOKUP($B25,選手名簿!$A$9:$Q$58,5)))</f>
        <v/>
      </c>
    </row>
    <row r="26" spans="1:6" ht="32.25" customHeight="1" x14ac:dyDescent="0.2">
      <c r="A26" s="2" t="s">
        <v>38</v>
      </c>
      <c r="B26" s="59"/>
      <c r="C26" s="2" t="str">
        <f>IF($B26="","",IF(VLOOKUP($B26,選手名簿!$A$9:$Q$58,2)="","",VLOOKUP($B26,選手名簿!$A$9:$Q$58,2)))</f>
        <v/>
      </c>
      <c r="D26" s="2" t="str">
        <f>IF($B26="","",IF(VLOOKUP($B26,選手名簿!$A$9:$Q$58,3)="","",VLOOKUP($B26,選手名簿!$A$9:$Q$58,3)))</f>
        <v/>
      </c>
      <c r="E26" s="2" t="str">
        <f>IF($B26="","",IF(VLOOKUP($B26,選手名簿!$A$9:$Q$58,4)="","",VLOOKUP($B26,選手名簿!$A$9:$Q$58,4)))</f>
        <v/>
      </c>
      <c r="F26" s="2" t="str">
        <f>IF($B26="","",IF(VLOOKUP($B26,選手名簿!$A$9:$Q$58,5)="","",VLOOKUP($B26,選手名簿!$A$9:$Q$58,5)))</f>
        <v/>
      </c>
    </row>
    <row r="30" spans="1:6" x14ac:dyDescent="0.2">
      <c r="B30" t="s">
        <v>26</v>
      </c>
    </row>
    <row r="32" spans="1:6" x14ac:dyDescent="0.2">
      <c r="B32" s="244" t="str">
        <f>選手名簿!M3</f>
        <v>２０２５年４月●日　　</v>
      </c>
      <c r="C32" s="244"/>
    </row>
    <row r="34" spans="1:6" x14ac:dyDescent="0.2">
      <c r="A34" s="114">
        <f>選手名簿!$B$3</f>
        <v>0</v>
      </c>
      <c r="B34" t="s">
        <v>205</v>
      </c>
      <c r="E34" s="139">
        <f>納入一覧表!$E$4</f>
        <v>0</v>
      </c>
      <c r="F34" s="140"/>
    </row>
  </sheetData>
  <sheetProtection algorithmName="SHA-512" hashValue="raAFL1LrfufduQOqheMM7bbaFMvsmpUPAJoEz7388TU6etdJcnUirzfUs5vZb7S9uKlUQ/dvbI7bxtCcldHbCQ==" saltValue="VQUJw4lq3tBx9jaFzcRxeA=="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10"/>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51" t="s">
        <v>69</v>
      </c>
      <c r="C5" s="252"/>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21" customHeight="1" x14ac:dyDescent="0.2">
      <c r="A11" s="150" t="s">
        <v>39</v>
      </c>
      <c r="B11" s="77"/>
      <c r="C11" s="6" t="str">
        <f>IF($B11="","",IF(VLOOKUP($B11,選手名簿!$A$9:$Q$58,2)="","",VLOOKUP($B11,選手名簿!$A$9:$Q$58,2)))</f>
        <v/>
      </c>
      <c r="D11" s="6" t="str">
        <f>IF($B11="","",IF(VLOOKUP($B11,選手名簿!$A$9:$Q$58,3)="","",VLOOKUP($B11,選手名簿!$A$9:$Q$58,3)))</f>
        <v/>
      </c>
      <c r="E11" s="6" t="str">
        <f>IF($B11="","",IF(VLOOKUP($B11,選手名簿!$A$9:$Q$58,4)="","",VLOOKUP($B11,選手名簿!$A$9:$Q$58,4)))</f>
        <v/>
      </c>
      <c r="F11" s="6" t="str">
        <f>IF($B11="","",IF(VLOOKUP($B11,選手名簿!$A$9:$Q$58,5)="","",VLOOKUP($B11,選手名簿!$A$9:$Q$58,5)))</f>
        <v/>
      </c>
    </row>
    <row r="12" spans="1:6" ht="21" customHeight="1" x14ac:dyDescent="0.2">
      <c r="A12" s="151"/>
      <c r="B12" s="78"/>
      <c r="C12" s="7" t="str">
        <f>IF($B12="","",IF(VLOOKUP($B12,選手名簿!$A$9:$Q$58,2)="","",VLOOKUP($B12,選手名簿!$A$9:$Q$58,2)))</f>
        <v/>
      </c>
      <c r="D12" s="7" t="str">
        <f>IF($B12="","",IF(VLOOKUP($B12,選手名簿!$A$9:$Q$58,3)="","",VLOOKUP($B12,選手名簿!$A$9:$Q$58,3)))</f>
        <v/>
      </c>
      <c r="E12" s="7" t="str">
        <f>IF($B12="","",IF(VLOOKUP($B12,選手名簿!$A$9:$Q$58,4)="","",VLOOKUP($B12,選手名簿!$A$9:$Q$58,4)))</f>
        <v/>
      </c>
      <c r="F12" s="7" t="str">
        <f>IF($B12="","",IF(VLOOKUP($B12,選手名簿!$A$9:$Q$58,5)="","",VLOOKUP($B12,選手名簿!$A$9:$Q$58,5)))</f>
        <v/>
      </c>
    </row>
    <row r="13" spans="1:6" ht="21" customHeight="1" x14ac:dyDescent="0.2">
      <c r="A13" s="150" t="s">
        <v>40</v>
      </c>
      <c r="B13" s="77"/>
      <c r="C13" s="6" t="str">
        <f>IF($B13="","",IF(VLOOKUP($B13,選手名簿!$A$9:$Q$58,2)="","",VLOOKUP($B13,選手名簿!$A$9:$Q$58,2)))</f>
        <v/>
      </c>
      <c r="D13" s="6" t="str">
        <f>IF($B13="","",IF(VLOOKUP($B13,選手名簿!$A$9:$Q$58,3)="","",VLOOKUP($B13,選手名簿!$A$9:$Q$58,3)))</f>
        <v/>
      </c>
      <c r="E13" s="6" t="str">
        <f>IF($B13="","",IF(VLOOKUP($B13,選手名簿!$A$9:$Q$58,4)="","",VLOOKUP($B13,選手名簿!$A$9:$Q$58,4)))</f>
        <v/>
      </c>
      <c r="F13" s="6" t="str">
        <f>IF($B13="","",IF(VLOOKUP($B13,選手名簿!$A$9:$Q$58,5)="","",VLOOKUP($B13,選手名簿!$A$9:$Q$58,5)))</f>
        <v/>
      </c>
    </row>
    <row r="14" spans="1:6" ht="21" customHeight="1" x14ac:dyDescent="0.2">
      <c r="A14" s="151"/>
      <c r="B14" s="78"/>
      <c r="C14" s="7" t="str">
        <f>IF($B14="","",IF(VLOOKUP($B14,選手名簿!$A$9:$Q$58,2)="","",VLOOKUP($B14,選手名簿!$A$9:$Q$58,2)))</f>
        <v/>
      </c>
      <c r="D14" s="7" t="str">
        <f>IF($B14="","",IF(VLOOKUP($B14,選手名簿!$A$9:$Q$58,3)="","",VLOOKUP($B14,選手名簿!$A$9:$Q$58,3)))</f>
        <v/>
      </c>
      <c r="E14" s="7" t="str">
        <f>IF($B14="","",IF(VLOOKUP($B14,選手名簿!$A$9:$Q$58,4)="","",VLOOKUP($B14,選手名簿!$A$9:$Q$58,4)))</f>
        <v/>
      </c>
      <c r="F14" s="7" t="str">
        <f>IF($B14="","",IF(VLOOKUP($B14,選手名簿!$A$9:$Q$58,5)="","",VLOOKUP($B14,選手名簿!$A$9:$Q$58,5)))</f>
        <v/>
      </c>
    </row>
    <row r="15" spans="1:6" ht="21" customHeight="1" x14ac:dyDescent="0.2">
      <c r="A15" s="150" t="s">
        <v>41</v>
      </c>
      <c r="B15" s="77"/>
      <c r="C15" s="6" t="str">
        <f>IF($B15="","",IF(VLOOKUP($B15,選手名簿!$A$9:$Q$58,2)="","",VLOOKUP($B15,選手名簿!$A$9:$Q$58,2)))</f>
        <v/>
      </c>
      <c r="D15" s="6" t="str">
        <f>IF($B15="","",IF(VLOOKUP($B15,選手名簿!$A$9:$Q$58,3)="","",VLOOKUP($B15,選手名簿!$A$9:$Q$58,3)))</f>
        <v/>
      </c>
      <c r="E15" s="6" t="str">
        <f>IF($B15="","",IF(VLOOKUP($B15,選手名簿!$A$9:$Q$58,4)="","",VLOOKUP($B15,選手名簿!$A$9:$Q$58,4)))</f>
        <v/>
      </c>
      <c r="F15" s="6" t="str">
        <f>IF($B15="","",IF(VLOOKUP($B15,選手名簿!$A$9:$Q$58,5)="","",VLOOKUP($B15,選手名簿!$A$9:$Q$58,5)))</f>
        <v/>
      </c>
    </row>
    <row r="16" spans="1:6" ht="21" customHeight="1" x14ac:dyDescent="0.2">
      <c r="A16" s="151"/>
      <c r="B16" s="78"/>
      <c r="C16" s="7" t="str">
        <f>IF($B16="","",IF(VLOOKUP($B16,選手名簿!$A$9:$Q$58,2)="","",VLOOKUP($B16,選手名簿!$A$9:$Q$58,2)))</f>
        <v/>
      </c>
      <c r="D16" s="7" t="str">
        <f>IF($B16="","",IF(VLOOKUP($B16,選手名簿!$A$9:$Q$58,3)="","",VLOOKUP($B16,選手名簿!$A$9:$Q$58,3)))</f>
        <v/>
      </c>
      <c r="E16" s="7" t="str">
        <f>IF($B16="","",IF(VLOOKUP($B16,選手名簿!$A$9:$Q$58,4)="","",VLOOKUP($B16,選手名簿!$A$9:$Q$58,4)))</f>
        <v/>
      </c>
      <c r="F16" s="7" t="str">
        <f>IF($B16="","",IF(VLOOKUP($B16,選手名簿!$A$9:$Q$58,5)="","",VLOOKUP($B16,選手名簿!$A$9:$Q$58,5)))</f>
        <v/>
      </c>
    </row>
    <row r="17" spans="1:6" ht="21" customHeight="1" x14ac:dyDescent="0.2">
      <c r="A17" s="150" t="s">
        <v>42</v>
      </c>
      <c r="B17" s="77"/>
      <c r="C17" s="6" t="str">
        <f>IF($B17="","",IF(VLOOKUP($B17,選手名簿!$A$9:$Q$58,2)="","",VLOOKUP($B17,選手名簿!$A$9:$Q$58,2)))</f>
        <v/>
      </c>
      <c r="D17" s="6" t="str">
        <f>IF($B17="","",IF(VLOOKUP($B17,選手名簿!$A$9:$Q$58,3)="","",VLOOKUP($B17,選手名簿!$A$9:$Q$58,3)))</f>
        <v/>
      </c>
      <c r="E17" s="6" t="str">
        <f>IF($B17="","",IF(VLOOKUP($B17,選手名簿!$A$9:$Q$58,4)="","",VLOOKUP($B17,選手名簿!$A$9:$Q$58,4)))</f>
        <v/>
      </c>
      <c r="F17" s="6" t="str">
        <f>IF($B17="","",IF(VLOOKUP($B17,選手名簿!$A$9:$Q$58,5)="","",VLOOKUP($B17,選手名簿!$A$9:$Q$58,5)))</f>
        <v/>
      </c>
    </row>
    <row r="18" spans="1:6" ht="21" customHeight="1" x14ac:dyDescent="0.2">
      <c r="A18" s="151"/>
      <c r="B18" s="78"/>
      <c r="C18" s="7" t="str">
        <f>IF($B18="","",IF(VLOOKUP($B18,選手名簿!$A$9:$Q$58,2)="","",VLOOKUP($B18,選手名簿!$A$9:$Q$58,2)))</f>
        <v/>
      </c>
      <c r="D18" s="7" t="str">
        <f>IF($B18="","",IF(VLOOKUP($B18,選手名簿!$A$9:$Q$58,3)="","",VLOOKUP($B18,選手名簿!$A$9:$Q$58,3)))</f>
        <v/>
      </c>
      <c r="E18" s="7" t="str">
        <f>IF($B18="","",IF(VLOOKUP($B18,選手名簿!$A$9:$Q$58,4)="","",VLOOKUP($B18,選手名簿!$A$9:$Q$58,4)))</f>
        <v/>
      </c>
      <c r="F18" s="7" t="str">
        <f>IF($B18="","",IF(VLOOKUP($B18,選手名簿!$A$9:$Q$58,5)="","",VLOOKUP($B18,選手名簿!$A$9:$Q$58,5)))</f>
        <v/>
      </c>
    </row>
    <row r="19" spans="1:6" ht="21" customHeight="1" x14ac:dyDescent="0.2">
      <c r="A19" s="150" t="s">
        <v>43</v>
      </c>
      <c r="B19" s="77"/>
      <c r="C19" s="6" t="str">
        <f>IF($B19="","",IF(VLOOKUP($B19,選手名簿!$A$9:$Q$58,2)="","",VLOOKUP($B19,選手名簿!$A$9:$Q$58,2)))</f>
        <v/>
      </c>
      <c r="D19" s="6" t="str">
        <f>IF($B19="","",IF(VLOOKUP($B19,選手名簿!$A$9:$Q$58,3)="","",VLOOKUP($B19,選手名簿!$A$9:$Q$58,3)))</f>
        <v/>
      </c>
      <c r="E19" s="6" t="str">
        <f>IF($B19="","",IF(VLOOKUP($B19,選手名簿!$A$9:$Q$58,4)="","",VLOOKUP($B19,選手名簿!$A$9:$Q$58,4)))</f>
        <v/>
      </c>
      <c r="F19" s="6" t="str">
        <f>IF($B19="","",IF(VLOOKUP($B19,選手名簿!$A$9:$Q$58,5)="","",VLOOKUP($B19,選手名簿!$A$9:$Q$58,5)))</f>
        <v/>
      </c>
    </row>
    <row r="20" spans="1:6" ht="21" customHeight="1" x14ac:dyDescent="0.2">
      <c r="A20" s="151"/>
      <c r="B20" s="78"/>
      <c r="C20" s="7" t="str">
        <f>IF($B20="","",IF(VLOOKUP($B20,選手名簿!$A$9:$Q$58,2)="","",VLOOKUP($B20,選手名簿!$A$9:$Q$58,2)))</f>
        <v/>
      </c>
      <c r="D20" s="7" t="str">
        <f>IF($B20="","",IF(VLOOKUP($B20,選手名簿!$A$9:$Q$58,3)="","",VLOOKUP($B20,選手名簿!$A$9:$Q$58,3)))</f>
        <v/>
      </c>
      <c r="E20" s="7" t="str">
        <f>IF($B20="","",IF(VLOOKUP($B20,選手名簿!$A$9:$Q$58,4)="","",VLOOKUP($B20,選手名簿!$A$9:$Q$58,4)))</f>
        <v/>
      </c>
      <c r="F20" s="7" t="str">
        <f>IF($B20="","",IF(VLOOKUP($B20,選手名簿!$A$9:$Q$58,5)="","",VLOOKUP($B20,選手名簿!$A$9:$Q$58,5)))</f>
        <v/>
      </c>
    </row>
    <row r="21" spans="1:6" ht="21" customHeight="1" x14ac:dyDescent="0.2">
      <c r="A21" s="150" t="s">
        <v>44</v>
      </c>
      <c r="B21" s="77"/>
      <c r="C21" s="6" t="str">
        <f>IF($B21="","",IF(VLOOKUP($B21,選手名簿!$A$9:$Q$58,2)="","",VLOOKUP($B21,選手名簿!$A$9:$Q$58,2)))</f>
        <v/>
      </c>
      <c r="D21" s="6" t="str">
        <f>IF($B21="","",IF(VLOOKUP($B21,選手名簿!$A$9:$Q$58,3)="","",VLOOKUP($B21,選手名簿!$A$9:$Q$58,3)))</f>
        <v/>
      </c>
      <c r="E21" s="6" t="str">
        <f>IF($B21="","",IF(VLOOKUP($B21,選手名簿!$A$9:$Q$58,4)="","",VLOOKUP($B21,選手名簿!$A$9:$Q$58,4)))</f>
        <v/>
      </c>
      <c r="F21" s="6" t="str">
        <f>IF($B21="","",IF(VLOOKUP($B21,選手名簿!$A$9:$Q$58,5)="","",VLOOKUP($B21,選手名簿!$A$9:$Q$58,5)))</f>
        <v/>
      </c>
    </row>
    <row r="22" spans="1:6" ht="21" customHeight="1" x14ac:dyDescent="0.2">
      <c r="A22" s="151"/>
      <c r="B22" s="78"/>
      <c r="C22" s="7" t="str">
        <f>IF($B22="","",IF(VLOOKUP($B22,選手名簿!$A$9:$Q$58,2)="","",VLOOKUP($B22,選手名簿!$A$9:$Q$58,2)))</f>
        <v/>
      </c>
      <c r="D22" s="7" t="str">
        <f>IF($B22="","",IF(VLOOKUP($B22,選手名簿!$A$9:$Q$58,3)="","",VLOOKUP($B22,選手名簿!$A$9:$Q$58,3)))</f>
        <v/>
      </c>
      <c r="E22" s="7" t="str">
        <f>IF($B22="","",IF(VLOOKUP($B22,選手名簿!$A$9:$Q$58,4)="","",VLOOKUP($B22,選手名簿!$A$9:$Q$58,4)))</f>
        <v/>
      </c>
      <c r="F22" s="7" t="str">
        <f>IF($B22="","",IF(VLOOKUP($B22,選手名簿!$A$9:$Q$58,5)="","",VLOOKUP($B22,選手名簿!$A$9:$Q$58,5)))</f>
        <v/>
      </c>
    </row>
    <row r="23" spans="1:6" ht="21" customHeight="1" x14ac:dyDescent="0.2">
      <c r="A23" s="150" t="s">
        <v>45</v>
      </c>
      <c r="B23" s="77"/>
      <c r="C23" s="6" t="str">
        <f>IF($B23="","",IF(VLOOKUP($B23,選手名簿!$A$9:$Q$58,2)="","",VLOOKUP($B23,選手名簿!$A$9:$Q$58,2)))</f>
        <v/>
      </c>
      <c r="D23" s="6" t="str">
        <f>IF($B23="","",IF(VLOOKUP($B23,選手名簿!$A$9:$Q$58,3)="","",VLOOKUP($B23,選手名簿!$A$9:$Q$58,3)))</f>
        <v/>
      </c>
      <c r="E23" s="6" t="str">
        <f>IF($B23="","",IF(VLOOKUP($B23,選手名簿!$A$9:$Q$58,4)="","",VLOOKUP($B23,選手名簿!$A$9:$Q$58,4)))</f>
        <v/>
      </c>
      <c r="F23" s="6" t="str">
        <f>IF($B23="","",IF(VLOOKUP($B23,選手名簿!$A$9:$Q$58,5)="","",VLOOKUP($B23,選手名簿!$A$9:$Q$58,5)))</f>
        <v/>
      </c>
    </row>
    <row r="24" spans="1:6" ht="21" customHeight="1" x14ac:dyDescent="0.2">
      <c r="A24" s="151"/>
      <c r="B24" s="78"/>
      <c r="C24" s="7" t="str">
        <f>IF($B24="","",IF(VLOOKUP($B24,選手名簿!$A$9:$Q$58,2)="","",VLOOKUP($B24,選手名簿!$A$9:$Q$58,2)))</f>
        <v/>
      </c>
      <c r="D24" s="7" t="str">
        <f>IF($B24="","",IF(VLOOKUP($B24,選手名簿!$A$9:$Q$58,3)="","",VLOOKUP($B24,選手名簿!$A$9:$Q$58,3)))</f>
        <v/>
      </c>
      <c r="E24" s="7" t="str">
        <f>IF($B24="","",IF(VLOOKUP($B24,選手名簿!$A$9:$Q$58,4)="","",VLOOKUP($B24,選手名簿!$A$9:$Q$58,4)))</f>
        <v/>
      </c>
      <c r="F24" s="7" t="str">
        <f>IF($B24="","",IF(VLOOKUP($B24,選手名簿!$A$9:$Q$58,5)="","",VLOOKUP($B24,選手名簿!$A$9:$Q$58,5)))</f>
        <v/>
      </c>
    </row>
    <row r="25" spans="1:6" ht="21" customHeight="1" x14ac:dyDescent="0.2">
      <c r="A25" s="150" t="s">
        <v>46</v>
      </c>
      <c r="B25" s="77"/>
      <c r="C25" s="6" t="str">
        <f>IF($B25="","",IF(VLOOKUP($B25,選手名簿!$A$9:$Q$58,2)="","",VLOOKUP($B25,選手名簿!$A$9:$Q$58,2)))</f>
        <v/>
      </c>
      <c r="D25" s="6" t="str">
        <f>IF($B25="","",IF(VLOOKUP($B25,選手名簿!$A$9:$Q$58,3)="","",VLOOKUP($B25,選手名簿!$A$9:$Q$58,3)))</f>
        <v/>
      </c>
      <c r="E25" s="6" t="str">
        <f>IF($B25="","",IF(VLOOKUP($B25,選手名簿!$A$9:$Q$58,4)="","",VLOOKUP($B25,選手名簿!$A$9:$Q$58,4)))</f>
        <v/>
      </c>
      <c r="F25" s="6" t="str">
        <f>IF($B25="","",IF(VLOOKUP($B25,選手名簿!$A$9:$Q$58,5)="","",VLOOKUP($B25,選手名簿!$A$9:$Q$58,5)))</f>
        <v/>
      </c>
    </row>
    <row r="26" spans="1:6" ht="21" customHeight="1" x14ac:dyDescent="0.2">
      <c r="A26" s="151"/>
      <c r="B26" s="78"/>
      <c r="C26" s="7" t="str">
        <f>IF($B26="","",IF(VLOOKUP($B26,選手名簿!$A$9:$Q$58,2)="","",VLOOKUP($B26,選手名簿!$A$9:$Q$58,2)))</f>
        <v/>
      </c>
      <c r="D26" s="7" t="str">
        <f>IF($B26="","",IF(VLOOKUP($B26,選手名簿!$A$9:$Q$58,3)="","",VLOOKUP($B26,選手名簿!$A$9:$Q$58,3)))</f>
        <v/>
      </c>
      <c r="E26" s="7" t="str">
        <f>IF($B26="","",IF(VLOOKUP($B26,選手名簿!$A$9:$Q$58,4)="","",VLOOKUP($B26,選手名簿!$A$9:$Q$58,4)))</f>
        <v/>
      </c>
      <c r="F26" s="7" t="str">
        <f>IF($B26="","",IF(VLOOKUP($B26,選手名簿!$A$9:$Q$58,5)="","",VLOOKUP($B26,選手名簿!$A$9:$Q$58,5)))</f>
        <v/>
      </c>
    </row>
    <row r="27" spans="1:6" ht="21" customHeight="1" x14ac:dyDescent="0.2">
      <c r="A27" s="150" t="s">
        <v>47</v>
      </c>
      <c r="B27" s="77"/>
      <c r="C27" s="6" t="str">
        <f>IF($B27="","",IF(VLOOKUP($B27,選手名簿!$A$9:$Q$58,2)="","",VLOOKUP($B27,選手名簿!$A$9:$Q$58,2)))</f>
        <v/>
      </c>
      <c r="D27" s="6" t="str">
        <f>IF($B27="","",IF(VLOOKUP($B27,選手名簿!$A$9:$Q$58,3)="","",VLOOKUP($B27,選手名簿!$A$9:$Q$58,3)))</f>
        <v/>
      </c>
      <c r="E27" s="6" t="str">
        <f>IF($B27="","",IF(VLOOKUP($B27,選手名簿!$A$9:$Q$58,4)="","",VLOOKUP($B27,選手名簿!$A$9:$Q$58,4)))</f>
        <v/>
      </c>
      <c r="F27" s="6" t="str">
        <f>IF($B27="","",IF(VLOOKUP($B27,選手名簿!$A$9:$Q$58,5)="","",VLOOKUP($B27,選手名簿!$A$9:$Q$58,5)))</f>
        <v/>
      </c>
    </row>
    <row r="28" spans="1:6" ht="21" customHeight="1" x14ac:dyDescent="0.2">
      <c r="A28" s="151"/>
      <c r="B28" s="78"/>
      <c r="C28" s="7" t="str">
        <f>IF($B28="","",IF(VLOOKUP($B28,選手名簿!$A$9:$Q$58,2)="","",VLOOKUP($B28,選手名簿!$A$9:$Q$58,2)))</f>
        <v/>
      </c>
      <c r="D28" s="7" t="str">
        <f>IF($B28="","",IF(VLOOKUP($B28,選手名簿!$A$9:$Q$58,3)="","",VLOOKUP($B28,選手名簿!$A$9:$Q$58,3)))</f>
        <v/>
      </c>
      <c r="E28" s="7" t="str">
        <f>IF($B28="","",IF(VLOOKUP($B28,選手名簿!$A$9:$Q$58,4)="","",VLOOKUP($B28,選手名簿!$A$9:$Q$58,4)))</f>
        <v/>
      </c>
      <c r="F28" s="7" t="str">
        <f>IF($B28="","",IF(VLOOKUP($B28,選手名簿!$A$9:$Q$58,5)="","",VLOOKUP($B28,選手名簿!$A$9:$Q$58,5)))</f>
        <v/>
      </c>
    </row>
    <row r="29" spans="1:6" ht="21" customHeight="1" x14ac:dyDescent="0.2">
      <c r="A29" s="150" t="s">
        <v>48</v>
      </c>
      <c r="B29" s="77"/>
      <c r="C29" s="6" t="str">
        <f>IF($B29="","",IF(VLOOKUP($B29,選手名簿!$A$9:$Q$58,2)="","",VLOOKUP($B29,選手名簿!$A$9:$Q$58,2)))</f>
        <v/>
      </c>
      <c r="D29" s="6" t="str">
        <f>IF($B29="","",IF(VLOOKUP($B29,選手名簿!$A$9:$Q$58,3)="","",VLOOKUP($B29,選手名簿!$A$9:$Q$58,3)))</f>
        <v/>
      </c>
      <c r="E29" s="6" t="str">
        <f>IF($B29="","",IF(VLOOKUP($B29,選手名簿!$A$9:$Q$58,4)="","",VLOOKUP($B29,選手名簿!$A$9:$Q$58,4)))</f>
        <v/>
      </c>
      <c r="F29" s="6" t="str">
        <f>IF($B29="","",IF(VLOOKUP($B29,選手名簿!$A$9:$Q$58,5)="","",VLOOKUP($B29,選手名簿!$A$9:$Q$58,5)))</f>
        <v/>
      </c>
    </row>
    <row r="30" spans="1:6" ht="21" customHeight="1" x14ac:dyDescent="0.2">
      <c r="A30" s="151"/>
      <c r="B30" s="78"/>
      <c r="C30" s="7" t="str">
        <f>IF($B30="","",IF(VLOOKUP($B30,選手名簿!$A$9:$Q$58,2)="","",VLOOKUP($B30,選手名簿!$A$9:$Q$58,2)))</f>
        <v/>
      </c>
      <c r="D30" s="7" t="str">
        <f>IF($B30="","",IF(VLOOKUP($B30,選手名簿!$A$9:$Q$58,3)="","",VLOOKUP($B30,選手名簿!$A$9:$Q$58,3)))</f>
        <v/>
      </c>
      <c r="E30" s="7" t="str">
        <f>IF($B30="","",IF(VLOOKUP($B30,選手名簿!$A$9:$Q$58,4)="","",VLOOKUP($B30,選手名簿!$A$9:$Q$58,4)))</f>
        <v/>
      </c>
      <c r="F30" s="7" t="str">
        <f>IF($B30="","",IF(VLOOKUP($B30,選手名簿!$A$9:$Q$58,5)="","",VLOOKUP($B30,選手名簿!$A$9:$Q$58,5)))</f>
        <v/>
      </c>
    </row>
    <row r="31" spans="1:6" ht="21" customHeight="1" x14ac:dyDescent="0.2">
      <c r="A31" s="150" t="s">
        <v>49</v>
      </c>
      <c r="B31" s="77"/>
      <c r="C31" s="6" t="str">
        <f>IF($B31="","",IF(VLOOKUP($B31,選手名簿!$A$9:$Q$58,2)="","",VLOOKUP($B31,選手名簿!$A$9:$Q$58,2)))</f>
        <v/>
      </c>
      <c r="D31" s="6" t="str">
        <f>IF($B31="","",IF(VLOOKUP($B31,選手名簿!$A$9:$Q$58,3)="","",VLOOKUP($B31,選手名簿!$A$9:$Q$58,3)))</f>
        <v/>
      </c>
      <c r="E31" s="6" t="str">
        <f>IF($B31="","",IF(VLOOKUP($B31,選手名簿!$A$9:$Q$58,4)="","",VLOOKUP($B31,選手名簿!$A$9:$Q$58,4)))</f>
        <v/>
      </c>
      <c r="F31" s="6" t="str">
        <f>IF($B31="","",IF(VLOOKUP($B31,選手名簿!$A$9:$Q$58,5)="","",VLOOKUP($B31,選手名簿!$A$9:$Q$58,5)))</f>
        <v/>
      </c>
    </row>
    <row r="32" spans="1:6" ht="21" customHeight="1" x14ac:dyDescent="0.2">
      <c r="A32" s="151"/>
      <c r="B32" s="78"/>
      <c r="C32" s="7" t="str">
        <f>IF($B32="","",IF(VLOOKUP($B32,選手名簿!$A$9:$Q$58,2)="","",VLOOKUP($B32,選手名簿!$A$9:$Q$58,2)))</f>
        <v/>
      </c>
      <c r="D32" s="7" t="str">
        <f>IF($B32="","",IF(VLOOKUP($B32,選手名簿!$A$9:$Q$58,3)="","",VLOOKUP($B32,選手名簿!$A$9:$Q$58,3)))</f>
        <v/>
      </c>
      <c r="E32" s="7" t="str">
        <f>IF($B32="","",IF(VLOOKUP($B32,選手名簿!$A$9:$Q$58,4)="","",VLOOKUP($B32,選手名簿!$A$9:$Q$58,4)))</f>
        <v/>
      </c>
      <c r="F32" s="7" t="str">
        <f>IF($B32="","",IF(VLOOKUP($B32,選手名簿!$A$9:$Q$58,5)="","",VLOOKUP($B32,選手名簿!$A$9:$Q$58,5)))</f>
        <v/>
      </c>
    </row>
    <row r="33" spans="1:6" ht="21" customHeight="1" x14ac:dyDescent="0.2">
      <c r="A33" s="150" t="s">
        <v>50</v>
      </c>
      <c r="B33" s="77"/>
      <c r="C33" s="6" t="str">
        <f>IF($B33="","",IF(VLOOKUP($B33,選手名簿!$A$9:$Q$58,2)="","",VLOOKUP($B33,選手名簿!$A$9:$Q$58,2)))</f>
        <v/>
      </c>
      <c r="D33" s="6" t="str">
        <f>IF($B33="","",IF(VLOOKUP($B33,選手名簿!$A$9:$Q$58,3)="","",VLOOKUP($B33,選手名簿!$A$9:$Q$58,3)))</f>
        <v/>
      </c>
      <c r="E33" s="6" t="str">
        <f>IF($B33="","",IF(VLOOKUP($B33,選手名簿!$A$9:$Q$58,4)="","",VLOOKUP($B33,選手名簿!$A$9:$Q$58,4)))</f>
        <v/>
      </c>
      <c r="F33" s="6" t="str">
        <f>IF($B33="","",IF(VLOOKUP($B33,選手名簿!$A$9:$Q$58,5)="","",VLOOKUP($B33,選手名簿!$A$9:$Q$58,5)))</f>
        <v/>
      </c>
    </row>
    <row r="34" spans="1:6" ht="21" customHeight="1" x14ac:dyDescent="0.2">
      <c r="A34" s="151"/>
      <c r="B34" s="78"/>
      <c r="C34" s="7" t="str">
        <f>IF($B34="","",IF(VLOOKUP($B34,選手名簿!$A$9:$Q$58,2)="","",VLOOKUP($B34,選手名簿!$A$9:$Q$58,2)))</f>
        <v/>
      </c>
      <c r="D34" s="7" t="str">
        <f>IF($B34="","",IF(VLOOKUP($B34,選手名簿!$A$9:$Q$58,3)="","",VLOOKUP($B34,選手名簿!$A$9:$Q$58,3)))</f>
        <v/>
      </c>
      <c r="E34" s="7" t="str">
        <f>IF($B34="","",IF(VLOOKUP($B34,選手名簿!$A$9:$Q$58,4)="","",VLOOKUP($B34,選手名簿!$A$9:$Q$58,4)))</f>
        <v/>
      </c>
      <c r="F34" s="7" t="str">
        <f>IF($B34="","",IF(VLOOKUP($B34,選手名簿!$A$9:$Q$58,5)="","",VLOOKUP($B34,選手名簿!$A$9:$Q$58,5)))</f>
        <v/>
      </c>
    </row>
    <row r="38" spans="1:6" x14ac:dyDescent="0.2">
      <c r="B38" t="s">
        <v>26</v>
      </c>
    </row>
    <row r="40" spans="1:6" x14ac:dyDescent="0.2">
      <c r="B40" s="244" t="str">
        <f>選手名簿!M3</f>
        <v>２０２５年４月●日　　</v>
      </c>
      <c r="C40" s="244"/>
    </row>
    <row r="42" spans="1:6" x14ac:dyDescent="0.2">
      <c r="A42" s="114">
        <f>選手名簿!$B$3</f>
        <v>0</v>
      </c>
      <c r="B42" t="s">
        <v>205</v>
      </c>
      <c r="E42" s="139">
        <f>納入一覧表!$E$4</f>
        <v>0</v>
      </c>
      <c r="F42" s="140"/>
    </row>
  </sheetData>
  <sheetProtection algorithmName="SHA-512" hashValue="QvTPY+ul35+gmeB7Dhbewkw5TOClU4dJ3NqKuH69/58rg75GQa8dmWUCMagJZkigkUEbPRjoy6nh8Z/WbZtXiQ==" saltValue="8lTtnHXYbjNVcxN9CdcmZg==" spinCount="100000" sheet="1" selectLockedCells="1"/>
  <mergeCells count="20">
    <mergeCell ref="A19:A20"/>
    <mergeCell ref="A21:A22"/>
    <mergeCell ref="A23:A24"/>
    <mergeCell ref="A25:A26"/>
    <mergeCell ref="B40:C40"/>
    <mergeCell ref="A27:A28"/>
    <mergeCell ref="A29:A30"/>
    <mergeCell ref="A31:A32"/>
    <mergeCell ref="A33:A34"/>
    <mergeCell ref="A11:A12"/>
    <mergeCell ref="A13:A14"/>
    <mergeCell ref="A15:A16"/>
    <mergeCell ref="A17:A18"/>
    <mergeCell ref="C9:D9"/>
    <mergeCell ref="A1:B1"/>
    <mergeCell ref="B3:E3"/>
    <mergeCell ref="B5:C5"/>
    <mergeCell ref="A9:A10"/>
    <mergeCell ref="B9:B10"/>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indexed="10"/>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51" t="s">
        <v>179</v>
      </c>
      <c r="C5" s="252"/>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32.25" customHeight="1" x14ac:dyDescent="0.2">
      <c r="A11" s="2" t="s">
        <v>20</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6" ht="32.25" customHeight="1" x14ac:dyDescent="0.2">
      <c r="A12" s="2" t="s">
        <v>21</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row>
    <row r="13" spans="1:6" ht="32.25" customHeight="1" x14ac:dyDescent="0.2">
      <c r="A13" s="2" t="s">
        <v>22</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row>
    <row r="14" spans="1:6" ht="32.25" customHeight="1" x14ac:dyDescent="0.2">
      <c r="A14" s="2" t="s">
        <v>23</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row>
    <row r="15" spans="1:6" ht="32.25" customHeight="1" x14ac:dyDescent="0.2">
      <c r="A15" s="2" t="s">
        <v>24</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row>
    <row r="16" spans="1:6" ht="32.25" customHeight="1" x14ac:dyDescent="0.2">
      <c r="A16" s="2" t="s">
        <v>25</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row>
    <row r="17" spans="1:6" ht="32.25" customHeight="1" x14ac:dyDescent="0.2">
      <c r="A17" s="2" t="s">
        <v>28</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row>
    <row r="18" spans="1:6" ht="32.25" customHeight="1" x14ac:dyDescent="0.2">
      <c r="A18" s="2" t="s">
        <v>29</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row>
    <row r="19" spans="1:6" ht="32.25" customHeight="1" x14ac:dyDescent="0.2">
      <c r="A19" s="2" t="s">
        <v>30</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row>
    <row r="20" spans="1:6" ht="32.25" customHeight="1" x14ac:dyDescent="0.2">
      <c r="A20" s="2" t="s">
        <v>32</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row>
    <row r="21" spans="1:6" ht="32.25" customHeight="1" x14ac:dyDescent="0.2">
      <c r="A21" s="2" t="s">
        <v>33</v>
      </c>
      <c r="B21" s="59"/>
      <c r="C21" s="2" t="str">
        <f>IF($B21="","",IF(VLOOKUP($B21,選手名簿!$A$9:$Q$58,2)="","",VLOOKUP($B21,選手名簿!$A$9:$Q$58,2)))</f>
        <v/>
      </c>
      <c r="D21" s="2" t="str">
        <f>IF($B21="","",IF(VLOOKUP($B21,選手名簿!$A$9:$Q$58,3)="","",VLOOKUP($B21,選手名簿!$A$9:$Q$58,3)))</f>
        <v/>
      </c>
      <c r="E21" s="2" t="str">
        <f>IF($B21="","",IF(VLOOKUP($B21,選手名簿!$A$9:$Q$58,4)="","",VLOOKUP($B21,選手名簿!$A$9:$Q$58,4)))</f>
        <v/>
      </c>
      <c r="F21" s="2" t="str">
        <f>IF($B21="","",IF(VLOOKUP($B21,選手名簿!$A$9:$Q$58,5)="","",VLOOKUP($B21,選手名簿!$A$9:$Q$58,5)))</f>
        <v/>
      </c>
    </row>
    <row r="22" spans="1:6" ht="32.25" customHeight="1" x14ac:dyDescent="0.2">
      <c r="A22" s="2" t="s">
        <v>34</v>
      </c>
      <c r="B22" s="59"/>
      <c r="C22" s="2" t="str">
        <f>IF($B22="","",IF(VLOOKUP($B22,選手名簿!$A$9:$Q$58,2)="","",VLOOKUP($B22,選手名簿!$A$9:$Q$58,2)))</f>
        <v/>
      </c>
      <c r="D22" s="2" t="str">
        <f>IF($B22="","",IF(VLOOKUP($B22,選手名簿!$A$9:$Q$58,3)="","",VLOOKUP($B22,選手名簿!$A$9:$Q$58,3)))</f>
        <v/>
      </c>
      <c r="E22" s="2" t="str">
        <f>IF($B22="","",IF(VLOOKUP($B22,選手名簿!$A$9:$Q$58,4)="","",VLOOKUP($B22,選手名簿!$A$9:$Q$58,4)))</f>
        <v/>
      </c>
      <c r="F22" s="2" t="str">
        <f>IF($B22="","",IF(VLOOKUP($B22,選手名簿!$A$9:$Q$58,5)="","",VLOOKUP($B22,選手名簿!$A$9:$Q$58,5)))</f>
        <v/>
      </c>
    </row>
    <row r="23" spans="1:6" ht="32.25" customHeight="1" x14ac:dyDescent="0.2">
      <c r="A23" s="2" t="s">
        <v>35</v>
      </c>
      <c r="B23" s="59"/>
      <c r="C23" s="2" t="str">
        <f>IF($B23="","",IF(VLOOKUP($B23,選手名簿!$A$9:$Q$58,2)="","",VLOOKUP($B23,選手名簿!$A$9:$Q$58,2)))</f>
        <v/>
      </c>
      <c r="D23" s="2" t="str">
        <f>IF($B23="","",IF(VLOOKUP($B23,選手名簿!$A$9:$Q$58,3)="","",VLOOKUP($B23,選手名簿!$A$9:$Q$58,3)))</f>
        <v/>
      </c>
      <c r="E23" s="2" t="str">
        <f>IF($B23="","",IF(VLOOKUP($B23,選手名簿!$A$9:$Q$58,4)="","",VLOOKUP($B23,選手名簿!$A$9:$Q$58,4)))</f>
        <v/>
      </c>
      <c r="F23" s="2" t="str">
        <f>IF($B23="","",IF(VLOOKUP($B23,選手名簿!$A$9:$Q$58,5)="","",VLOOKUP($B23,選手名簿!$A$9:$Q$58,5)))</f>
        <v/>
      </c>
    </row>
    <row r="24" spans="1:6" ht="32.25" customHeight="1" x14ac:dyDescent="0.2">
      <c r="A24" s="2" t="s">
        <v>36</v>
      </c>
      <c r="B24" s="59"/>
      <c r="C24" s="2" t="str">
        <f>IF($B24="","",IF(VLOOKUP($B24,選手名簿!$A$9:$Q$58,2)="","",VLOOKUP($B24,選手名簿!$A$9:$Q$58,2)))</f>
        <v/>
      </c>
      <c r="D24" s="2" t="str">
        <f>IF($B24="","",IF(VLOOKUP($B24,選手名簿!$A$9:$Q$58,3)="","",VLOOKUP($B24,選手名簿!$A$9:$Q$58,3)))</f>
        <v/>
      </c>
      <c r="E24" s="2" t="str">
        <f>IF($B24="","",IF(VLOOKUP($B24,選手名簿!$A$9:$Q$58,4)="","",VLOOKUP($B24,選手名簿!$A$9:$Q$58,4)))</f>
        <v/>
      </c>
      <c r="F24" s="2" t="str">
        <f>IF($B24="","",IF(VLOOKUP($B24,選手名簿!$A$9:$Q$58,5)="","",VLOOKUP($B24,選手名簿!$A$9:$Q$58,5)))</f>
        <v/>
      </c>
    </row>
    <row r="25" spans="1:6" ht="32.25" customHeight="1" x14ac:dyDescent="0.2">
      <c r="A25" s="2" t="s">
        <v>37</v>
      </c>
      <c r="B25" s="59"/>
      <c r="C25" s="2" t="str">
        <f>IF($B25="","",IF(VLOOKUP($B25,選手名簿!$A$9:$Q$58,2)="","",VLOOKUP($B25,選手名簿!$A$9:$Q$58,2)))</f>
        <v/>
      </c>
      <c r="D25" s="2" t="str">
        <f>IF($B25="","",IF(VLOOKUP($B25,選手名簿!$A$9:$Q$58,3)="","",VLOOKUP($B25,選手名簿!$A$9:$Q$58,3)))</f>
        <v/>
      </c>
      <c r="E25" s="2" t="str">
        <f>IF($B25="","",IF(VLOOKUP($B25,選手名簿!$A$9:$Q$58,4)="","",VLOOKUP($B25,選手名簿!$A$9:$Q$58,4)))</f>
        <v/>
      </c>
      <c r="F25" s="2" t="str">
        <f>IF($B25="","",IF(VLOOKUP($B25,選手名簿!$A$9:$Q$58,5)="","",VLOOKUP($B25,選手名簿!$A$9:$Q$58,5)))</f>
        <v/>
      </c>
    </row>
    <row r="26" spans="1:6" ht="32.25" customHeight="1" x14ac:dyDescent="0.2">
      <c r="A26" s="2" t="s">
        <v>38</v>
      </c>
      <c r="B26" s="59"/>
      <c r="C26" s="2" t="str">
        <f>IF($B26="","",IF(VLOOKUP($B26,選手名簿!$A$9:$Q$58,2)="","",VLOOKUP($B26,選手名簿!$A$9:$Q$58,2)))</f>
        <v/>
      </c>
      <c r="D26" s="2" t="str">
        <f>IF($B26="","",IF(VLOOKUP($B26,選手名簿!$A$9:$Q$58,3)="","",VLOOKUP($B26,選手名簿!$A$9:$Q$58,3)))</f>
        <v/>
      </c>
      <c r="E26" s="2" t="str">
        <f>IF($B26="","",IF(VLOOKUP($B26,選手名簿!$A$9:$Q$58,4)="","",VLOOKUP($B26,選手名簿!$A$9:$Q$58,4)))</f>
        <v/>
      </c>
      <c r="F26" s="2" t="str">
        <f>IF($B26="","",IF(VLOOKUP($B26,選手名簿!$A$9:$Q$58,5)="","",VLOOKUP($B26,選手名簿!$A$9:$Q$58,5)))</f>
        <v/>
      </c>
    </row>
    <row r="30" spans="1:6" x14ac:dyDescent="0.2">
      <c r="B30" t="s">
        <v>26</v>
      </c>
    </row>
    <row r="32" spans="1:6" x14ac:dyDescent="0.2">
      <c r="B32" s="244" t="str">
        <f>選手名簿!M3</f>
        <v>２０２５年４月●日　　</v>
      </c>
      <c r="C32" s="244"/>
    </row>
    <row r="34" spans="1:6" x14ac:dyDescent="0.2">
      <c r="A34" s="114">
        <f>選手名簿!$B$3</f>
        <v>0</v>
      </c>
      <c r="B34" t="s">
        <v>205</v>
      </c>
      <c r="E34" s="139">
        <f>納入一覧表!$E$4</f>
        <v>0</v>
      </c>
      <c r="F34" s="140"/>
    </row>
  </sheetData>
  <sheetProtection algorithmName="SHA-512" hashValue="S/v2cO7YvHcnT1QtpB4ovQnp1npicnzcmRBIrdFWEQzAbbmGHwTRP52qJ17f3Wh9ZKyCKiba8qUvDye3NrK5uw==" saltValue="UbyqCf4bEJjXd6MeOPIbrA=="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0"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A1:Q49"/>
  <sheetViews>
    <sheetView workbookViewId="0">
      <selection activeCell="E4" sqref="E4:H4"/>
    </sheetView>
  </sheetViews>
  <sheetFormatPr defaultColWidth="5.90625" defaultRowHeight="14" x14ac:dyDescent="0.2"/>
  <cols>
    <col min="1" max="6" width="5.453125" style="61" customWidth="1"/>
    <col min="7" max="8" width="6.08984375" style="61" customWidth="1"/>
    <col min="9" max="9" width="3.08984375" style="61" customWidth="1"/>
    <col min="10" max="11" width="5.453125" style="61" customWidth="1"/>
    <col min="12" max="12" width="3.08984375" style="61" customWidth="1"/>
    <col min="13" max="16" width="5.453125" style="61" customWidth="1"/>
    <col min="17" max="17" width="5.453125" style="61" hidden="1" customWidth="1"/>
    <col min="18" max="19" width="5.453125" style="61" customWidth="1"/>
    <col min="20" max="16384" width="5.90625" style="61"/>
  </cols>
  <sheetData>
    <row r="1" spans="1:17" ht="14" customHeight="1" x14ac:dyDescent="0.2">
      <c r="A1" s="228" t="s">
        <v>222</v>
      </c>
      <c r="B1" s="228"/>
      <c r="C1" s="228"/>
      <c r="D1" s="228"/>
      <c r="E1" s="228"/>
      <c r="F1" s="228"/>
      <c r="G1" s="228"/>
      <c r="H1" s="228"/>
      <c r="I1" s="228"/>
      <c r="J1" s="228"/>
      <c r="K1" s="228"/>
      <c r="M1" s="289">
        <f>選手名簿!$B$3</f>
        <v>0</v>
      </c>
      <c r="N1" s="290"/>
      <c r="O1" s="290"/>
      <c r="P1" s="291"/>
    </row>
    <row r="2" spans="1:17" ht="14" customHeight="1" x14ac:dyDescent="0.2">
      <c r="A2" s="228"/>
      <c r="B2" s="228"/>
      <c r="C2" s="228"/>
      <c r="D2" s="228"/>
      <c r="E2" s="228"/>
      <c r="F2" s="228"/>
      <c r="G2" s="228"/>
      <c r="H2" s="228"/>
      <c r="I2" s="228"/>
      <c r="J2" s="228"/>
      <c r="K2" s="228"/>
      <c r="M2" s="292"/>
      <c r="N2" s="293"/>
      <c r="O2" s="293"/>
      <c r="P2" s="294"/>
    </row>
    <row r="3" spans="1:17" ht="9.75" customHeight="1" x14ac:dyDescent="0.2">
      <c r="B3" s="79"/>
      <c r="C3" s="79"/>
      <c r="D3" s="79"/>
      <c r="E3" s="79"/>
      <c r="F3" s="79"/>
      <c r="G3" s="79"/>
      <c r="H3" s="79"/>
      <c r="I3" s="79"/>
      <c r="J3" s="79"/>
      <c r="K3" s="79"/>
      <c r="M3" s="295"/>
      <c r="N3" s="295"/>
      <c r="O3" s="295"/>
      <c r="P3" s="295"/>
    </row>
    <row r="4" spans="1:17" ht="22" customHeight="1" x14ac:dyDescent="0.2">
      <c r="C4" s="79"/>
      <c r="D4" s="129" t="s">
        <v>181</v>
      </c>
      <c r="E4" s="224"/>
      <c r="F4" s="224"/>
      <c r="G4" s="224"/>
      <c r="H4" s="224"/>
      <c r="I4" s="79"/>
      <c r="K4" s="129" t="s">
        <v>182</v>
      </c>
      <c r="L4" s="230"/>
      <c r="M4" s="230"/>
      <c r="N4" s="230"/>
      <c r="O4" s="230"/>
      <c r="P4" s="230"/>
    </row>
    <row r="5" spans="1:17" ht="16.5" x14ac:dyDescent="0.2">
      <c r="B5" s="80"/>
      <c r="C5" s="79"/>
      <c r="D5" s="79"/>
      <c r="E5" s="79"/>
      <c r="F5" s="79"/>
      <c r="G5" s="79"/>
      <c r="H5" s="79"/>
      <c r="I5" s="79"/>
      <c r="J5" s="81"/>
      <c r="K5" s="221" t="s">
        <v>183</v>
      </c>
      <c r="L5" s="221"/>
      <c r="M5" s="221"/>
      <c r="N5" s="221"/>
      <c r="O5" s="221"/>
      <c r="P5" s="221"/>
    </row>
    <row r="6" spans="1:17" ht="8.25" customHeight="1" x14ac:dyDescent="0.2">
      <c r="A6" s="62"/>
      <c r="B6" s="62"/>
      <c r="C6" s="62"/>
      <c r="D6" s="62"/>
      <c r="E6" s="62"/>
      <c r="F6" s="62"/>
      <c r="G6" s="62"/>
      <c r="H6" s="62"/>
      <c r="I6" s="62"/>
      <c r="J6" s="62"/>
      <c r="K6" s="62"/>
      <c r="L6" s="62"/>
      <c r="M6" s="62"/>
      <c r="N6" s="62"/>
      <c r="O6" s="62"/>
    </row>
    <row r="7" spans="1:17" ht="26" customHeight="1" x14ac:dyDescent="0.2">
      <c r="B7" s="61" t="s">
        <v>104</v>
      </c>
      <c r="D7" s="218">
        <f>SUM(M48)</f>
        <v>0</v>
      </c>
      <c r="E7" s="219"/>
      <c r="F7" s="220"/>
      <c r="G7" s="61" t="s">
        <v>203</v>
      </c>
    </row>
    <row r="9" spans="1:17" ht="6" hidden="1" customHeight="1" x14ac:dyDescent="0.2">
      <c r="B9" s="113"/>
      <c r="C9" s="231"/>
      <c r="D9" s="232"/>
      <c r="E9" s="232"/>
      <c r="F9" s="232"/>
      <c r="G9" s="232"/>
      <c r="H9" s="232"/>
      <c r="I9" s="232"/>
      <c r="J9" s="232"/>
      <c r="K9" s="232"/>
      <c r="L9" s="232"/>
      <c r="M9" s="232"/>
      <c r="N9" s="232"/>
      <c r="O9" s="232"/>
      <c r="P9" s="233"/>
    </row>
    <row r="10" spans="1:17" ht="17" customHeight="1" x14ac:dyDescent="0.2">
      <c r="B10" s="226" t="s">
        <v>204</v>
      </c>
      <c r="C10" s="234" t="s">
        <v>223</v>
      </c>
      <c r="D10" s="235"/>
      <c r="E10" s="235"/>
      <c r="F10" s="235"/>
      <c r="G10" s="235"/>
      <c r="H10" s="235"/>
      <c r="I10" s="235"/>
      <c r="J10" s="235"/>
      <c r="K10" s="235"/>
      <c r="L10" s="235"/>
      <c r="M10" s="235"/>
      <c r="N10" s="235"/>
      <c r="O10" s="235"/>
      <c r="P10" s="236"/>
    </row>
    <row r="11" spans="1:17" ht="17" customHeight="1" x14ac:dyDescent="0.2">
      <c r="B11" s="227"/>
      <c r="C11" s="237" t="s">
        <v>224</v>
      </c>
      <c r="D11" s="238"/>
      <c r="E11" s="238"/>
      <c r="F11" s="238"/>
      <c r="G11" s="238"/>
      <c r="H11" s="238"/>
      <c r="I11" s="238"/>
      <c r="J11" s="238"/>
      <c r="K11" s="238"/>
      <c r="L11" s="238"/>
      <c r="M11" s="238"/>
      <c r="N11" s="238"/>
      <c r="O11" s="238"/>
      <c r="P11" s="239"/>
    </row>
    <row r="12" spans="1:17" ht="16.5" customHeight="1" x14ac:dyDescent="0.2">
      <c r="C12" s="63"/>
      <c r="D12" s="62"/>
      <c r="E12" s="62"/>
      <c r="F12" s="62"/>
      <c r="G12" s="62"/>
      <c r="H12" s="62"/>
      <c r="I12" s="62"/>
      <c r="J12" s="62"/>
      <c r="K12" s="62"/>
      <c r="L12" s="62"/>
    </row>
    <row r="13" spans="1:17" ht="15.75" customHeight="1" x14ac:dyDescent="0.2">
      <c r="A13" s="225" t="s">
        <v>105</v>
      </c>
      <c r="B13" s="225" t="s">
        <v>106</v>
      </c>
      <c r="C13" s="206"/>
      <c r="D13" s="206"/>
      <c r="E13" s="225" t="s">
        <v>107</v>
      </c>
      <c r="F13" s="206"/>
      <c r="G13" s="225" t="s">
        <v>108</v>
      </c>
      <c r="H13" s="225"/>
      <c r="I13" s="225"/>
      <c r="J13" s="225"/>
      <c r="K13" s="225"/>
      <c r="L13" s="225"/>
      <c r="M13" s="225"/>
      <c r="N13" s="225"/>
      <c r="O13" s="225"/>
      <c r="P13" s="225"/>
    </row>
    <row r="14" spans="1:17" ht="15.75" customHeight="1" x14ac:dyDescent="0.2">
      <c r="A14" s="225"/>
      <c r="B14" s="206"/>
      <c r="C14" s="206"/>
      <c r="D14" s="206"/>
      <c r="E14" s="206"/>
      <c r="F14" s="206"/>
      <c r="G14" s="225" t="s">
        <v>109</v>
      </c>
      <c r="H14" s="225"/>
      <c r="I14" s="229"/>
      <c r="J14" s="225" t="s">
        <v>110</v>
      </c>
      <c r="K14" s="225"/>
      <c r="L14" s="225"/>
      <c r="M14" s="225" t="s">
        <v>111</v>
      </c>
      <c r="N14" s="225"/>
      <c r="O14" s="225"/>
      <c r="P14" s="225"/>
    </row>
    <row r="15" spans="1:17" ht="17" customHeight="1" x14ac:dyDescent="0.2">
      <c r="A15" s="64">
        <v>1</v>
      </c>
      <c r="B15" s="225" t="s">
        <v>112</v>
      </c>
      <c r="C15" s="206"/>
      <c r="D15" s="206"/>
      <c r="E15" s="205" t="s">
        <v>113</v>
      </c>
      <c r="F15" s="205"/>
      <c r="G15" s="207">
        <v>10000</v>
      </c>
      <c r="H15" s="208"/>
      <c r="I15" s="65" t="s">
        <v>114</v>
      </c>
      <c r="J15" s="65">
        <f>ROUNDUP(参加種目一覧表!J$56/7,0)</f>
        <v>0</v>
      </c>
      <c r="K15" s="66" t="s">
        <v>115</v>
      </c>
      <c r="L15" s="67" t="s">
        <v>116</v>
      </c>
      <c r="M15" s="209">
        <f>G15*J15</f>
        <v>0</v>
      </c>
      <c r="N15" s="209"/>
      <c r="O15" s="210"/>
      <c r="P15" s="68" t="s">
        <v>117</v>
      </c>
      <c r="Q15" s="61" t="s">
        <v>118</v>
      </c>
    </row>
    <row r="16" spans="1:17" ht="17" customHeight="1" x14ac:dyDescent="0.2">
      <c r="A16" s="64">
        <v>2</v>
      </c>
      <c r="B16" s="225" t="s">
        <v>119</v>
      </c>
      <c r="C16" s="206"/>
      <c r="D16" s="206"/>
      <c r="E16" s="205" t="s">
        <v>113</v>
      </c>
      <c r="F16" s="205"/>
      <c r="G16" s="207">
        <v>10000</v>
      </c>
      <c r="H16" s="208"/>
      <c r="I16" s="65" t="s">
        <v>114</v>
      </c>
      <c r="J16" s="65">
        <f>ROUNDUP(参加種目一覧表!K$56/7,0)</f>
        <v>0</v>
      </c>
      <c r="K16" s="66" t="s">
        <v>115</v>
      </c>
      <c r="L16" s="67" t="s">
        <v>116</v>
      </c>
      <c r="M16" s="209">
        <f t="shared" ref="M16:M41" si="0">G16*J16</f>
        <v>0</v>
      </c>
      <c r="N16" s="209"/>
      <c r="O16" s="210"/>
      <c r="P16" s="68" t="s">
        <v>117</v>
      </c>
      <c r="Q16" s="61" t="s">
        <v>120</v>
      </c>
    </row>
    <row r="17" spans="1:17" ht="17" customHeight="1" x14ac:dyDescent="0.2">
      <c r="A17" s="64">
        <v>3</v>
      </c>
      <c r="B17" s="225" t="s">
        <v>121</v>
      </c>
      <c r="C17" s="206"/>
      <c r="D17" s="206"/>
      <c r="E17" s="205" t="s">
        <v>122</v>
      </c>
      <c r="F17" s="205"/>
      <c r="G17" s="207">
        <v>10000</v>
      </c>
      <c r="H17" s="208"/>
      <c r="I17" s="65" t="s">
        <v>123</v>
      </c>
      <c r="J17" s="65">
        <f>ROUNDUP(参加種目一覧表!L$56/9,0)</f>
        <v>0</v>
      </c>
      <c r="K17" s="66" t="s">
        <v>124</v>
      </c>
      <c r="L17" s="67" t="s">
        <v>125</v>
      </c>
      <c r="M17" s="209">
        <f t="shared" si="0"/>
        <v>0</v>
      </c>
      <c r="N17" s="209"/>
      <c r="O17" s="210"/>
      <c r="P17" s="68" t="s">
        <v>117</v>
      </c>
      <c r="Q17" s="61" t="s">
        <v>126</v>
      </c>
    </row>
    <row r="18" spans="1:17" ht="17" customHeight="1" x14ac:dyDescent="0.2">
      <c r="A18" s="64">
        <v>4</v>
      </c>
      <c r="B18" s="225" t="s">
        <v>187</v>
      </c>
      <c r="C18" s="206"/>
      <c r="D18" s="206"/>
      <c r="E18" s="205" t="s">
        <v>113</v>
      </c>
      <c r="F18" s="205"/>
      <c r="G18" s="207">
        <v>10000</v>
      </c>
      <c r="H18" s="208"/>
      <c r="I18" s="65" t="s">
        <v>114</v>
      </c>
      <c r="J18" s="65">
        <f>ROUNDUP(参加種目一覧表!M$56/9,0)</f>
        <v>0</v>
      </c>
      <c r="K18" s="66" t="s">
        <v>113</v>
      </c>
      <c r="L18" s="67" t="s">
        <v>116</v>
      </c>
      <c r="M18" s="209">
        <f>G18*J18</f>
        <v>0</v>
      </c>
      <c r="N18" s="209"/>
      <c r="O18" s="210"/>
      <c r="P18" s="68" t="s">
        <v>117</v>
      </c>
    </row>
    <row r="19" spans="1:17" ht="17" customHeight="1" x14ac:dyDescent="0.2">
      <c r="A19" s="64">
        <v>5</v>
      </c>
      <c r="B19" s="222" t="s">
        <v>198</v>
      </c>
      <c r="C19" s="223"/>
      <c r="D19" s="223"/>
      <c r="E19" s="205" t="s">
        <v>113</v>
      </c>
      <c r="F19" s="205"/>
      <c r="G19" s="207">
        <v>10000</v>
      </c>
      <c r="H19" s="208"/>
      <c r="I19" s="65" t="s">
        <v>114</v>
      </c>
      <c r="J19" s="65">
        <f>ROUNDUP(参加種目一覧表!N$56/9,0)</f>
        <v>0</v>
      </c>
      <c r="K19" s="66" t="s">
        <v>113</v>
      </c>
      <c r="L19" s="67" t="s">
        <v>116</v>
      </c>
      <c r="M19" s="209">
        <f t="shared" ref="M19" si="1">G19*J19</f>
        <v>0</v>
      </c>
      <c r="N19" s="209"/>
      <c r="O19" s="210"/>
      <c r="P19" s="68" t="s">
        <v>117</v>
      </c>
      <c r="Q19" s="61" t="s">
        <v>126</v>
      </c>
    </row>
    <row r="20" spans="1:17" ht="17" customHeight="1" x14ac:dyDescent="0.2">
      <c r="A20" s="64">
        <v>6</v>
      </c>
      <c r="B20" s="225" t="s">
        <v>127</v>
      </c>
      <c r="C20" s="206"/>
      <c r="D20" s="206"/>
      <c r="E20" s="205" t="s">
        <v>128</v>
      </c>
      <c r="F20" s="206"/>
      <c r="G20" s="207">
        <v>2000</v>
      </c>
      <c r="H20" s="208"/>
      <c r="I20" s="65" t="s">
        <v>129</v>
      </c>
      <c r="J20" s="65">
        <f>参加種目一覧表!O$56</f>
        <v>0</v>
      </c>
      <c r="K20" s="66" t="s">
        <v>130</v>
      </c>
      <c r="L20" s="67" t="s">
        <v>116</v>
      </c>
      <c r="M20" s="209">
        <f t="shared" si="0"/>
        <v>0</v>
      </c>
      <c r="N20" s="209"/>
      <c r="O20" s="210"/>
      <c r="P20" s="68" t="s">
        <v>117</v>
      </c>
      <c r="Q20" s="61" t="s">
        <v>131</v>
      </c>
    </row>
    <row r="21" spans="1:17" ht="17" customHeight="1" x14ac:dyDescent="0.2">
      <c r="A21" s="64">
        <v>7</v>
      </c>
      <c r="B21" s="225" t="s">
        <v>132</v>
      </c>
      <c r="C21" s="206"/>
      <c r="D21" s="206"/>
      <c r="E21" s="205" t="s">
        <v>133</v>
      </c>
      <c r="F21" s="206"/>
      <c r="G21" s="207">
        <v>4000</v>
      </c>
      <c r="H21" s="208"/>
      <c r="I21" s="65" t="s">
        <v>129</v>
      </c>
      <c r="J21" s="65">
        <f>参加種目一覧表!P$56/2</f>
        <v>0</v>
      </c>
      <c r="K21" s="66" t="s">
        <v>133</v>
      </c>
      <c r="L21" s="67" t="s">
        <v>116</v>
      </c>
      <c r="M21" s="209">
        <f t="shared" si="0"/>
        <v>0</v>
      </c>
      <c r="N21" s="209"/>
      <c r="O21" s="210"/>
      <c r="P21" s="68" t="s">
        <v>117</v>
      </c>
      <c r="Q21" s="61" t="s">
        <v>134</v>
      </c>
    </row>
    <row r="22" spans="1:17" ht="17" customHeight="1" x14ac:dyDescent="0.2">
      <c r="A22" s="64">
        <v>8</v>
      </c>
      <c r="B22" s="225" t="s">
        <v>135</v>
      </c>
      <c r="C22" s="206"/>
      <c r="D22" s="206"/>
      <c r="E22" s="205" t="s">
        <v>128</v>
      </c>
      <c r="F22" s="206"/>
      <c r="G22" s="207">
        <v>2000</v>
      </c>
      <c r="H22" s="208"/>
      <c r="I22" s="65" t="s">
        <v>129</v>
      </c>
      <c r="J22" s="65">
        <f>参加種目一覧表!AC$56</f>
        <v>0</v>
      </c>
      <c r="K22" s="66" t="s">
        <v>130</v>
      </c>
      <c r="L22" s="67" t="s">
        <v>116</v>
      </c>
      <c r="M22" s="209">
        <f t="shared" si="0"/>
        <v>0</v>
      </c>
      <c r="N22" s="209"/>
      <c r="O22" s="210"/>
      <c r="P22" s="68" t="s">
        <v>117</v>
      </c>
      <c r="Q22" s="61" t="s">
        <v>136</v>
      </c>
    </row>
    <row r="23" spans="1:17" ht="17" customHeight="1" x14ac:dyDescent="0.2">
      <c r="A23" s="64">
        <v>9</v>
      </c>
      <c r="B23" s="225" t="s">
        <v>137</v>
      </c>
      <c r="C23" s="206"/>
      <c r="D23" s="206"/>
      <c r="E23" s="205" t="s">
        <v>133</v>
      </c>
      <c r="F23" s="206"/>
      <c r="G23" s="207">
        <v>4000</v>
      </c>
      <c r="H23" s="208"/>
      <c r="I23" s="65" t="s">
        <v>129</v>
      </c>
      <c r="J23" s="65">
        <f>参加種目一覧表!AD$56/2</f>
        <v>0</v>
      </c>
      <c r="K23" s="66" t="s">
        <v>133</v>
      </c>
      <c r="L23" s="67" t="s">
        <v>116</v>
      </c>
      <c r="M23" s="209">
        <f t="shared" si="0"/>
        <v>0</v>
      </c>
      <c r="N23" s="209"/>
      <c r="O23" s="210"/>
      <c r="P23" s="68" t="s">
        <v>117</v>
      </c>
      <c r="Q23" s="61" t="s">
        <v>138</v>
      </c>
    </row>
    <row r="24" spans="1:17" ht="17" customHeight="1" x14ac:dyDescent="0.2">
      <c r="A24" s="64">
        <v>10</v>
      </c>
      <c r="B24" s="225" t="s">
        <v>139</v>
      </c>
      <c r="C24" s="206"/>
      <c r="D24" s="206"/>
      <c r="E24" s="205" t="s">
        <v>128</v>
      </c>
      <c r="F24" s="206"/>
      <c r="G24" s="207">
        <v>2000</v>
      </c>
      <c r="H24" s="208"/>
      <c r="I24" s="65" t="s">
        <v>129</v>
      </c>
      <c r="J24" s="65">
        <f>参加種目一覧表!Q$56</f>
        <v>0</v>
      </c>
      <c r="K24" s="66" t="s">
        <v>130</v>
      </c>
      <c r="L24" s="67" t="s">
        <v>116</v>
      </c>
      <c r="M24" s="209">
        <f t="shared" si="0"/>
        <v>0</v>
      </c>
      <c r="N24" s="209"/>
      <c r="O24" s="210"/>
      <c r="P24" s="68" t="s">
        <v>117</v>
      </c>
      <c r="Q24" s="61" t="s">
        <v>140</v>
      </c>
    </row>
    <row r="25" spans="1:17" ht="17" customHeight="1" x14ac:dyDescent="0.2">
      <c r="A25" s="64">
        <v>11</v>
      </c>
      <c r="B25" s="225" t="s">
        <v>141</v>
      </c>
      <c r="C25" s="206"/>
      <c r="D25" s="206"/>
      <c r="E25" s="205" t="s">
        <v>133</v>
      </c>
      <c r="F25" s="206"/>
      <c r="G25" s="207">
        <v>4000</v>
      </c>
      <c r="H25" s="208"/>
      <c r="I25" s="65" t="s">
        <v>129</v>
      </c>
      <c r="J25" s="65">
        <f>参加種目一覧表!R$56/2</f>
        <v>0</v>
      </c>
      <c r="K25" s="66" t="s">
        <v>133</v>
      </c>
      <c r="L25" s="67" t="s">
        <v>116</v>
      </c>
      <c r="M25" s="209">
        <f t="shared" si="0"/>
        <v>0</v>
      </c>
      <c r="N25" s="209"/>
      <c r="O25" s="210"/>
      <c r="P25" s="68" t="s">
        <v>117</v>
      </c>
      <c r="Q25" s="61" t="s">
        <v>142</v>
      </c>
    </row>
    <row r="26" spans="1:17" ht="17" customHeight="1" x14ac:dyDescent="0.2">
      <c r="A26" s="64">
        <v>12</v>
      </c>
      <c r="B26" s="225" t="s">
        <v>143</v>
      </c>
      <c r="C26" s="206"/>
      <c r="D26" s="206"/>
      <c r="E26" s="205" t="s">
        <v>128</v>
      </c>
      <c r="F26" s="206"/>
      <c r="G26" s="207">
        <v>2000</v>
      </c>
      <c r="H26" s="208"/>
      <c r="I26" s="65" t="s">
        <v>129</v>
      </c>
      <c r="J26" s="65">
        <f>参加種目一覧表!S$56</f>
        <v>0</v>
      </c>
      <c r="K26" s="66" t="s">
        <v>130</v>
      </c>
      <c r="L26" s="67" t="s">
        <v>116</v>
      </c>
      <c r="M26" s="209">
        <f t="shared" si="0"/>
        <v>0</v>
      </c>
      <c r="N26" s="209"/>
      <c r="O26" s="210"/>
      <c r="P26" s="68" t="s">
        <v>117</v>
      </c>
      <c r="Q26" s="61" t="s">
        <v>144</v>
      </c>
    </row>
    <row r="27" spans="1:17" ht="17" customHeight="1" x14ac:dyDescent="0.2">
      <c r="A27" s="64">
        <v>13</v>
      </c>
      <c r="B27" s="225" t="s">
        <v>145</v>
      </c>
      <c r="C27" s="206"/>
      <c r="D27" s="206"/>
      <c r="E27" s="205" t="s">
        <v>133</v>
      </c>
      <c r="F27" s="206"/>
      <c r="G27" s="207">
        <v>4000</v>
      </c>
      <c r="H27" s="208"/>
      <c r="I27" s="65" t="s">
        <v>129</v>
      </c>
      <c r="J27" s="65">
        <f>参加種目一覧表!T$56/2</f>
        <v>0</v>
      </c>
      <c r="K27" s="66" t="s">
        <v>133</v>
      </c>
      <c r="L27" s="67" t="s">
        <v>116</v>
      </c>
      <c r="M27" s="209">
        <f t="shared" si="0"/>
        <v>0</v>
      </c>
      <c r="N27" s="209"/>
      <c r="O27" s="210"/>
      <c r="P27" s="68" t="s">
        <v>117</v>
      </c>
      <c r="Q27" s="61" t="s">
        <v>146</v>
      </c>
    </row>
    <row r="28" spans="1:17" ht="17" customHeight="1" x14ac:dyDescent="0.2">
      <c r="A28" s="64">
        <v>14</v>
      </c>
      <c r="B28" s="225" t="s">
        <v>147</v>
      </c>
      <c r="C28" s="206"/>
      <c r="D28" s="206"/>
      <c r="E28" s="205" t="s">
        <v>128</v>
      </c>
      <c r="F28" s="206"/>
      <c r="G28" s="207">
        <v>2000</v>
      </c>
      <c r="H28" s="208"/>
      <c r="I28" s="65" t="s">
        <v>129</v>
      </c>
      <c r="J28" s="65">
        <f>参加種目一覧表!U$56</f>
        <v>0</v>
      </c>
      <c r="K28" s="66" t="s">
        <v>130</v>
      </c>
      <c r="L28" s="67" t="s">
        <v>116</v>
      </c>
      <c r="M28" s="209">
        <f t="shared" si="0"/>
        <v>0</v>
      </c>
      <c r="N28" s="209"/>
      <c r="O28" s="210"/>
      <c r="P28" s="68" t="s">
        <v>117</v>
      </c>
      <c r="Q28" s="61" t="s">
        <v>148</v>
      </c>
    </row>
    <row r="29" spans="1:17" ht="17" customHeight="1" x14ac:dyDescent="0.2">
      <c r="A29" s="64">
        <v>15</v>
      </c>
      <c r="B29" s="225" t="s">
        <v>149</v>
      </c>
      <c r="C29" s="206"/>
      <c r="D29" s="206"/>
      <c r="E29" s="205" t="s">
        <v>133</v>
      </c>
      <c r="F29" s="206"/>
      <c r="G29" s="207">
        <v>4000</v>
      </c>
      <c r="H29" s="208"/>
      <c r="I29" s="65" t="s">
        <v>129</v>
      </c>
      <c r="J29" s="65">
        <f>参加種目一覧表!V$56/2</f>
        <v>0</v>
      </c>
      <c r="K29" s="66" t="s">
        <v>133</v>
      </c>
      <c r="L29" s="67" t="s">
        <v>116</v>
      </c>
      <c r="M29" s="209">
        <f t="shared" si="0"/>
        <v>0</v>
      </c>
      <c r="N29" s="209"/>
      <c r="O29" s="210"/>
      <c r="P29" s="68" t="s">
        <v>117</v>
      </c>
      <c r="Q29" s="61" t="s">
        <v>150</v>
      </c>
    </row>
    <row r="30" spans="1:17" ht="17" customHeight="1" x14ac:dyDescent="0.2">
      <c r="A30" s="64">
        <v>16</v>
      </c>
      <c r="B30" s="225" t="s">
        <v>151</v>
      </c>
      <c r="C30" s="206"/>
      <c r="D30" s="206"/>
      <c r="E30" s="205" t="s">
        <v>128</v>
      </c>
      <c r="F30" s="206"/>
      <c r="G30" s="207">
        <v>2000</v>
      </c>
      <c r="H30" s="208"/>
      <c r="I30" s="65" t="s">
        <v>129</v>
      </c>
      <c r="J30" s="65">
        <f>参加種目一覧表!W$56</f>
        <v>0</v>
      </c>
      <c r="K30" s="66" t="s">
        <v>130</v>
      </c>
      <c r="L30" s="67" t="s">
        <v>116</v>
      </c>
      <c r="M30" s="209">
        <f t="shared" si="0"/>
        <v>0</v>
      </c>
      <c r="N30" s="209"/>
      <c r="O30" s="210"/>
      <c r="P30" s="68" t="s">
        <v>117</v>
      </c>
      <c r="Q30" s="61" t="s">
        <v>152</v>
      </c>
    </row>
    <row r="31" spans="1:17" ht="17" customHeight="1" x14ac:dyDescent="0.2">
      <c r="A31" s="64">
        <v>17</v>
      </c>
      <c r="B31" s="225" t="s">
        <v>153</v>
      </c>
      <c r="C31" s="206"/>
      <c r="D31" s="206"/>
      <c r="E31" s="205" t="s">
        <v>133</v>
      </c>
      <c r="F31" s="206"/>
      <c r="G31" s="207">
        <v>4000</v>
      </c>
      <c r="H31" s="208"/>
      <c r="I31" s="65" t="s">
        <v>129</v>
      </c>
      <c r="J31" s="65">
        <f>参加種目一覧表!X$56/2</f>
        <v>0</v>
      </c>
      <c r="K31" s="66" t="s">
        <v>133</v>
      </c>
      <c r="L31" s="67" t="s">
        <v>116</v>
      </c>
      <c r="M31" s="209">
        <f t="shared" si="0"/>
        <v>0</v>
      </c>
      <c r="N31" s="209"/>
      <c r="O31" s="210"/>
      <c r="P31" s="68" t="s">
        <v>117</v>
      </c>
      <c r="Q31" s="61" t="s">
        <v>154</v>
      </c>
    </row>
    <row r="32" spans="1:17" ht="17" customHeight="1" x14ac:dyDescent="0.2">
      <c r="A32" s="64">
        <v>18</v>
      </c>
      <c r="B32" s="225" t="s">
        <v>155</v>
      </c>
      <c r="C32" s="206"/>
      <c r="D32" s="206"/>
      <c r="E32" s="205" t="s">
        <v>128</v>
      </c>
      <c r="F32" s="206"/>
      <c r="G32" s="207">
        <v>2000</v>
      </c>
      <c r="H32" s="208"/>
      <c r="I32" s="65" t="s">
        <v>129</v>
      </c>
      <c r="J32" s="65">
        <f>参加種目一覧表!Y$56</f>
        <v>0</v>
      </c>
      <c r="K32" s="66" t="s">
        <v>130</v>
      </c>
      <c r="L32" s="67" t="s">
        <v>116</v>
      </c>
      <c r="M32" s="209">
        <f t="shared" si="0"/>
        <v>0</v>
      </c>
      <c r="N32" s="209"/>
      <c r="O32" s="210"/>
      <c r="P32" s="68" t="s">
        <v>117</v>
      </c>
      <c r="Q32" s="61" t="s">
        <v>156</v>
      </c>
    </row>
    <row r="33" spans="1:17" ht="17" customHeight="1" x14ac:dyDescent="0.2">
      <c r="A33" s="64">
        <v>19</v>
      </c>
      <c r="B33" s="225" t="s">
        <v>157</v>
      </c>
      <c r="C33" s="206"/>
      <c r="D33" s="206"/>
      <c r="E33" s="205" t="s">
        <v>133</v>
      </c>
      <c r="F33" s="206"/>
      <c r="G33" s="207">
        <v>4000</v>
      </c>
      <c r="H33" s="208"/>
      <c r="I33" s="65" t="s">
        <v>129</v>
      </c>
      <c r="J33" s="65">
        <f>参加種目一覧表!Z$56/2</f>
        <v>0</v>
      </c>
      <c r="K33" s="66" t="s">
        <v>133</v>
      </c>
      <c r="L33" s="67" t="s">
        <v>116</v>
      </c>
      <c r="M33" s="209">
        <f t="shared" si="0"/>
        <v>0</v>
      </c>
      <c r="N33" s="209"/>
      <c r="O33" s="210"/>
      <c r="P33" s="68" t="s">
        <v>117</v>
      </c>
      <c r="Q33" s="61" t="s">
        <v>158</v>
      </c>
    </row>
    <row r="34" spans="1:17" ht="17" customHeight="1" x14ac:dyDescent="0.2">
      <c r="A34" s="64">
        <v>20</v>
      </c>
      <c r="B34" s="225" t="s">
        <v>159</v>
      </c>
      <c r="C34" s="206"/>
      <c r="D34" s="206"/>
      <c r="E34" s="205" t="s">
        <v>128</v>
      </c>
      <c r="F34" s="206"/>
      <c r="G34" s="207">
        <v>2000</v>
      </c>
      <c r="H34" s="208"/>
      <c r="I34" s="65" t="s">
        <v>129</v>
      </c>
      <c r="J34" s="65">
        <f>参加種目一覧表!AE$56</f>
        <v>0</v>
      </c>
      <c r="K34" s="66" t="s">
        <v>130</v>
      </c>
      <c r="L34" s="67" t="s">
        <v>116</v>
      </c>
      <c r="M34" s="209">
        <f t="shared" si="0"/>
        <v>0</v>
      </c>
      <c r="N34" s="209"/>
      <c r="O34" s="210"/>
      <c r="P34" s="68" t="s">
        <v>117</v>
      </c>
      <c r="Q34" s="61" t="s">
        <v>160</v>
      </c>
    </row>
    <row r="35" spans="1:17" ht="17" customHeight="1" x14ac:dyDescent="0.2">
      <c r="A35" s="64">
        <v>21</v>
      </c>
      <c r="B35" s="225" t="s">
        <v>161</v>
      </c>
      <c r="C35" s="206"/>
      <c r="D35" s="206"/>
      <c r="E35" s="205" t="s">
        <v>133</v>
      </c>
      <c r="F35" s="206"/>
      <c r="G35" s="207">
        <v>4000</v>
      </c>
      <c r="H35" s="208"/>
      <c r="I35" s="65" t="s">
        <v>129</v>
      </c>
      <c r="J35" s="65">
        <f>参加種目一覧表!AF$56/2</f>
        <v>0</v>
      </c>
      <c r="K35" s="66" t="s">
        <v>133</v>
      </c>
      <c r="L35" s="67" t="s">
        <v>116</v>
      </c>
      <c r="M35" s="209">
        <f t="shared" si="0"/>
        <v>0</v>
      </c>
      <c r="N35" s="209"/>
      <c r="O35" s="210"/>
      <c r="P35" s="68" t="s">
        <v>117</v>
      </c>
      <c r="Q35" s="61" t="s">
        <v>162</v>
      </c>
    </row>
    <row r="36" spans="1:17" ht="17" customHeight="1" x14ac:dyDescent="0.2">
      <c r="A36" s="64">
        <v>22</v>
      </c>
      <c r="B36" s="225" t="s">
        <v>163</v>
      </c>
      <c r="C36" s="206"/>
      <c r="D36" s="206"/>
      <c r="E36" s="205" t="s">
        <v>128</v>
      </c>
      <c r="F36" s="206"/>
      <c r="G36" s="207">
        <v>2000</v>
      </c>
      <c r="H36" s="208"/>
      <c r="I36" s="65" t="s">
        <v>129</v>
      </c>
      <c r="J36" s="65">
        <f>参加種目一覧表!AG$56</f>
        <v>0</v>
      </c>
      <c r="K36" s="66" t="s">
        <v>130</v>
      </c>
      <c r="L36" s="67" t="s">
        <v>116</v>
      </c>
      <c r="M36" s="209">
        <f t="shared" si="0"/>
        <v>0</v>
      </c>
      <c r="N36" s="209"/>
      <c r="O36" s="210"/>
      <c r="P36" s="68" t="s">
        <v>117</v>
      </c>
      <c r="Q36" s="61" t="s">
        <v>164</v>
      </c>
    </row>
    <row r="37" spans="1:17" ht="17" customHeight="1" x14ac:dyDescent="0.2">
      <c r="A37" s="64">
        <v>23</v>
      </c>
      <c r="B37" s="225" t="s">
        <v>165</v>
      </c>
      <c r="C37" s="206"/>
      <c r="D37" s="206"/>
      <c r="E37" s="205" t="s">
        <v>133</v>
      </c>
      <c r="F37" s="206"/>
      <c r="G37" s="207">
        <v>4000</v>
      </c>
      <c r="H37" s="208"/>
      <c r="I37" s="65" t="s">
        <v>129</v>
      </c>
      <c r="J37" s="65">
        <f>参加種目一覧表!AH$56/2</f>
        <v>0</v>
      </c>
      <c r="K37" s="66" t="s">
        <v>133</v>
      </c>
      <c r="L37" s="67" t="s">
        <v>116</v>
      </c>
      <c r="M37" s="209">
        <f t="shared" si="0"/>
        <v>0</v>
      </c>
      <c r="N37" s="209"/>
      <c r="O37" s="210"/>
      <c r="P37" s="68" t="s">
        <v>117</v>
      </c>
      <c r="Q37" s="61" t="s">
        <v>166</v>
      </c>
    </row>
    <row r="38" spans="1:17" ht="17" customHeight="1" x14ac:dyDescent="0.2">
      <c r="A38" s="64">
        <v>24</v>
      </c>
      <c r="B38" s="225" t="s">
        <v>167</v>
      </c>
      <c r="C38" s="206"/>
      <c r="D38" s="206"/>
      <c r="E38" s="205" t="s">
        <v>128</v>
      </c>
      <c r="F38" s="206"/>
      <c r="G38" s="207">
        <v>2000</v>
      </c>
      <c r="H38" s="208"/>
      <c r="I38" s="65" t="s">
        <v>129</v>
      </c>
      <c r="J38" s="65">
        <f>参加種目一覧表!AA$56</f>
        <v>0</v>
      </c>
      <c r="K38" s="66" t="s">
        <v>130</v>
      </c>
      <c r="L38" s="67" t="s">
        <v>116</v>
      </c>
      <c r="M38" s="209">
        <f t="shared" si="0"/>
        <v>0</v>
      </c>
      <c r="N38" s="209"/>
      <c r="O38" s="210"/>
      <c r="P38" s="68" t="s">
        <v>117</v>
      </c>
      <c r="Q38" s="61" t="s">
        <v>168</v>
      </c>
    </row>
    <row r="39" spans="1:17" ht="17" customHeight="1" x14ac:dyDescent="0.2">
      <c r="A39" s="64">
        <v>25</v>
      </c>
      <c r="B39" s="225" t="s">
        <v>169</v>
      </c>
      <c r="C39" s="206"/>
      <c r="D39" s="206"/>
      <c r="E39" s="205" t="s">
        <v>133</v>
      </c>
      <c r="F39" s="206"/>
      <c r="G39" s="207">
        <v>4000</v>
      </c>
      <c r="H39" s="208"/>
      <c r="I39" s="65" t="s">
        <v>129</v>
      </c>
      <c r="J39" s="65">
        <f>参加種目一覧表!AB$56/2</f>
        <v>0</v>
      </c>
      <c r="K39" s="66" t="s">
        <v>133</v>
      </c>
      <c r="L39" s="67" t="s">
        <v>116</v>
      </c>
      <c r="M39" s="209">
        <f t="shared" si="0"/>
        <v>0</v>
      </c>
      <c r="N39" s="209"/>
      <c r="O39" s="210"/>
      <c r="P39" s="68" t="s">
        <v>117</v>
      </c>
      <c r="Q39" s="61" t="s">
        <v>170</v>
      </c>
    </row>
    <row r="40" spans="1:17" ht="17" customHeight="1" x14ac:dyDescent="0.2">
      <c r="A40" s="64">
        <v>26</v>
      </c>
      <c r="B40" s="225" t="s">
        <v>171</v>
      </c>
      <c r="C40" s="206"/>
      <c r="D40" s="206"/>
      <c r="E40" s="205" t="s">
        <v>128</v>
      </c>
      <c r="F40" s="206"/>
      <c r="G40" s="207">
        <v>2000</v>
      </c>
      <c r="H40" s="208"/>
      <c r="I40" s="65" t="s">
        <v>129</v>
      </c>
      <c r="J40" s="65">
        <f>参加種目一覧表!AI$56</f>
        <v>0</v>
      </c>
      <c r="K40" s="66" t="s">
        <v>130</v>
      </c>
      <c r="L40" s="67" t="s">
        <v>116</v>
      </c>
      <c r="M40" s="209">
        <f t="shared" si="0"/>
        <v>0</v>
      </c>
      <c r="N40" s="209"/>
      <c r="O40" s="210"/>
      <c r="P40" s="68" t="s">
        <v>117</v>
      </c>
      <c r="Q40" s="61" t="s">
        <v>172</v>
      </c>
    </row>
    <row r="41" spans="1:17" ht="17" customHeight="1" x14ac:dyDescent="0.2">
      <c r="A41" s="64">
        <v>27</v>
      </c>
      <c r="B41" s="225" t="s">
        <v>173</v>
      </c>
      <c r="C41" s="206"/>
      <c r="D41" s="206"/>
      <c r="E41" s="205" t="s">
        <v>133</v>
      </c>
      <c r="F41" s="206"/>
      <c r="G41" s="207">
        <v>4000</v>
      </c>
      <c r="H41" s="208"/>
      <c r="I41" s="65" t="s">
        <v>129</v>
      </c>
      <c r="J41" s="65">
        <f>参加種目一覧表!AJ$56/2</f>
        <v>0</v>
      </c>
      <c r="K41" s="66" t="s">
        <v>133</v>
      </c>
      <c r="L41" s="67" t="s">
        <v>116</v>
      </c>
      <c r="M41" s="209">
        <f t="shared" si="0"/>
        <v>0</v>
      </c>
      <c r="N41" s="209"/>
      <c r="O41" s="210"/>
      <c r="P41" s="68" t="s">
        <v>117</v>
      </c>
      <c r="Q41" s="61" t="s">
        <v>174</v>
      </c>
    </row>
    <row r="42" spans="1:17" ht="17" customHeight="1" x14ac:dyDescent="0.2">
      <c r="A42" s="64">
        <v>28</v>
      </c>
      <c r="B42" s="225" t="s">
        <v>199</v>
      </c>
      <c r="C42" s="206"/>
      <c r="D42" s="206"/>
      <c r="E42" s="205" t="s">
        <v>128</v>
      </c>
      <c r="F42" s="206"/>
      <c r="G42" s="207">
        <v>2000</v>
      </c>
      <c r="H42" s="208"/>
      <c r="I42" s="65" t="s">
        <v>114</v>
      </c>
      <c r="J42" s="65">
        <f>参加種目一覧表!AK$56</f>
        <v>0</v>
      </c>
      <c r="K42" s="66" t="s">
        <v>130</v>
      </c>
      <c r="L42" s="67" t="s">
        <v>116</v>
      </c>
      <c r="M42" s="209">
        <f t="shared" ref="M42:M45" si="2">G42*J42</f>
        <v>0</v>
      </c>
      <c r="N42" s="209"/>
      <c r="O42" s="210"/>
      <c r="P42" s="68" t="s">
        <v>117</v>
      </c>
      <c r="Q42" s="61" t="s">
        <v>172</v>
      </c>
    </row>
    <row r="43" spans="1:17" ht="17" customHeight="1" x14ac:dyDescent="0.2">
      <c r="A43" s="89">
        <v>29</v>
      </c>
      <c r="B43" s="211" t="s">
        <v>200</v>
      </c>
      <c r="C43" s="212"/>
      <c r="D43" s="212"/>
      <c r="E43" s="213" t="s">
        <v>133</v>
      </c>
      <c r="F43" s="212"/>
      <c r="G43" s="214">
        <v>4000</v>
      </c>
      <c r="H43" s="215"/>
      <c r="I43" s="90" t="s">
        <v>114</v>
      </c>
      <c r="J43" s="90">
        <f>参加種目一覧表!AL$56/2</f>
        <v>0</v>
      </c>
      <c r="K43" s="91" t="s">
        <v>133</v>
      </c>
      <c r="L43" s="92" t="s">
        <v>116</v>
      </c>
      <c r="M43" s="216">
        <f t="shared" si="2"/>
        <v>0</v>
      </c>
      <c r="N43" s="216"/>
      <c r="O43" s="217"/>
      <c r="P43" s="93" t="s">
        <v>117</v>
      </c>
      <c r="Q43" s="61" t="s">
        <v>174</v>
      </c>
    </row>
    <row r="44" spans="1:17" ht="17" customHeight="1" x14ac:dyDescent="0.2">
      <c r="A44" s="64">
        <v>30</v>
      </c>
      <c r="B44" s="225" t="s">
        <v>236</v>
      </c>
      <c r="C44" s="206"/>
      <c r="D44" s="206"/>
      <c r="E44" s="205" t="s">
        <v>128</v>
      </c>
      <c r="F44" s="206"/>
      <c r="G44" s="207">
        <v>2000</v>
      </c>
      <c r="H44" s="208"/>
      <c r="I44" s="65" t="s">
        <v>114</v>
      </c>
      <c r="J44" s="65">
        <f>参加種目一覧表!AM$56</f>
        <v>0</v>
      </c>
      <c r="K44" s="66" t="s">
        <v>130</v>
      </c>
      <c r="L44" s="67" t="s">
        <v>116</v>
      </c>
      <c r="M44" s="209">
        <f t="shared" si="2"/>
        <v>0</v>
      </c>
      <c r="N44" s="209"/>
      <c r="O44" s="210"/>
      <c r="P44" s="68" t="s">
        <v>117</v>
      </c>
    </row>
    <row r="45" spans="1:17" ht="17" customHeight="1" x14ac:dyDescent="0.2">
      <c r="A45" s="64">
        <v>31</v>
      </c>
      <c r="B45" s="225" t="s">
        <v>237</v>
      </c>
      <c r="C45" s="206"/>
      <c r="D45" s="206"/>
      <c r="E45" s="205" t="s">
        <v>133</v>
      </c>
      <c r="F45" s="206"/>
      <c r="G45" s="207">
        <v>4000</v>
      </c>
      <c r="H45" s="208"/>
      <c r="I45" s="65" t="s">
        <v>114</v>
      </c>
      <c r="J45" s="65">
        <f>参加種目一覧表!AN$56/2</f>
        <v>0</v>
      </c>
      <c r="K45" s="66" t="s">
        <v>133</v>
      </c>
      <c r="L45" s="67" t="s">
        <v>116</v>
      </c>
      <c r="M45" s="209">
        <f t="shared" si="2"/>
        <v>0</v>
      </c>
      <c r="N45" s="209"/>
      <c r="O45" s="210"/>
      <c r="P45" s="68" t="s">
        <v>117</v>
      </c>
    </row>
    <row r="46" spans="1:17" ht="17" customHeight="1" x14ac:dyDescent="0.2">
      <c r="A46" s="64">
        <v>32</v>
      </c>
      <c r="B46" s="225" t="s">
        <v>238</v>
      </c>
      <c r="C46" s="206"/>
      <c r="D46" s="206"/>
      <c r="E46" s="205" t="s">
        <v>128</v>
      </c>
      <c r="F46" s="206"/>
      <c r="G46" s="207">
        <v>2000</v>
      </c>
      <c r="H46" s="208"/>
      <c r="I46" s="65" t="s">
        <v>114</v>
      </c>
      <c r="J46" s="65">
        <f>参加種目一覧表!AO$56</f>
        <v>0</v>
      </c>
      <c r="K46" s="66" t="s">
        <v>130</v>
      </c>
      <c r="L46" s="67" t="s">
        <v>116</v>
      </c>
      <c r="M46" s="209">
        <f t="shared" ref="M46:M47" si="3">G46*J46</f>
        <v>0</v>
      </c>
      <c r="N46" s="209"/>
      <c r="O46" s="210"/>
      <c r="P46" s="68" t="s">
        <v>117</v>
      </c>
    </row>
    <row r="47" spans="1:17" ht="17" customHeight="1" thickBot="1" x14ac:dyDescent="0.25">
      <c r="A47" s="89">
        <v>33</v>
      </c>
      <c r="B47" s="211" t="s">
        <v>239</v>
      </c>
      <c r="C47" s="212"/>
      <c r="D47" s="212"/>
      <c r="E47" s="213" t="s">
        <v>133</v>
      </c>
      <c r="F47" s="212"/>
      <c r="G47" s="214">
        <v>4000</v>
      </c>
      <c r="H47" s="215"/>
      <c r="I47" s="90" t="s">
        <v>114</v>
      </c>
      <c r="J47" s="90">
        <f>参加種目一覧表!AP$56/2</f>
        <v>0</v>
      </c>
      <c r="K47" s="91" t="s">
        <v>133</v>
      </c>
      <c r="L47" s="92" t="s">
        <v>116</v>
      </c>
      <c r="M47" s="216">
        <f t="shared" si="3"/>
        <v>0</v>
      </c>
      <c r="N47" s="216"/>
      <c r="O47" s="217"/>
      <c r="P47" s="93" t="s">
        <v>117</v>
      </c>
    </row>
    <row r="48" spans="1:17" ht="21" customHeight="1" thickTop="1" thickBot="1" x14ac:dyDescent="0.25">
      <c r="A48" s="240" t="s">
        <v>201</v>
      </c>
      <c r="B48" s="241"/>
      <c r="C48" s="241"/>
      <c r="D48" s="241"/>
      <c r="E48" s="241"/>
      <c r="F48" s="241"/>
      <c r="G48" s="241"/>
      <c r="H48" s="241"/>
      <c r="I48" s="241"/>
      <c r="J48" s="241"/>
      <c r="K48" s="241"/>
      <c r="L48" s="241"/>
      <c r="M48" s="242">
        <f>SUM(M15:O47)</f>
        <v>0</v>
      </c>
      <c r="N48" s="242"/>
      <c r="O48" s="243"/>
      <c r="P48" s="94" t="s">
        <v>117</v>
      </c>
    </row>
    <row r="49" spans="16:16" ht="13.5" customHeight="1" x14ac:dyDescent="0.2">
      <c r="P49" s="69"/>
    </row>
  </sheetData>
  <sheetProtection algorithmName="SHA-512" hashValue="Bn99VNJdWSzHml1hP8yOs7jgk1VOJBcgMFq5WEQaYmaEtgpI5t/PUZ84Wq9bMjW8xZDVqoqg6SkpiXmj642wdg==" saltValue="ZMtHUqLQzFZJkY+UvRtWlg==" spinCount="100000" sheet="1" selectLockedCells="1"/>
  <mergeCells count="151">
    <mergeCell ref="G43:H43"/>
    <mergeCell ref="M43:O43"/>
    <mergeCell ref="A48:L48"/>
    <mergeCell ref="M48:O48"/>
    <mergeCell ref="M40:O40"/>
    <mergeCell ref="B39:D39"/>
    <mergeCell ref="E39:F39"/>
    <mergeCell ref="G39:H39"/>
    <mergeCell ref="M39:O39"/>
    <mergeCell ref="B42:D42"/>
    <mergeCell ref="E42:F42"/>
    <mergeCell ref="G42:H42"/>
    <mergeCell ref="M42:O42"/>
    <mergeCell ref="B43:D43"/>
    <mergeCell ref="E43:F43"/>
    <mergeCell ref="B44:D44"/>
    <mergeCell ref="E44:F44"/>
    <mergeCell ref="G44:H44"/>
    <mergeCell ref="M44:O44"/>
    <mergeCell ref="B45:D45"/>
    <mergeCell ref="E45:F45"/>
    <mergeCell ref="G45:H45"/>
    <mergeCell ref="M45:O45"/>
    <mergeCell ref="B46:D46"/>
    <mergeCell ref="B38:D38"/>
    <mergeCell ref="E38:F38"/>
    <mergeCell ref="G38:H38"/>
    <mergeCell ref="M38:O38"/>
    <mergeCell ref="B40:D40"/>
    <mergeCell ref="E40:F40"/>
    <mergeCell ref="G40:H40"/>
    <mergeCell ref="B41:D41"/>
    <mergeCell ref="E41:F41"/>
    <mergeCell ref="G41:H41"/>
    <mergeCell ref="M41:O41"/>
    <mergeCell ref="B37:D37"/>
    <mergeCell ref="E37:F37"/>
    <mergeCell ref="G37:H37"/>
    <mergeCell ref="M37:O37"/>
    <mergeCell ref="B36:D36"/>
    <mergeCell ref="E36:F36"/>
    <mergeCell ref="G36:H36"/>
    <mergeCell ref="M36:O36"/>
    <mergeCell ref="B35:D35"/>
    <mergeCell ref="E35:F35"/>
    <mergeCell ref="G35:H35"/>
    <mergeCell ref="M35:O35"/>
    <mergeCell ref="B34:D34"/>
    <mergeCell ref="E34:F34"/>
    <mergeCell ref="G34:H34"/>
    <mergeCell ref="M34:O34"/>
    <mergeCell ref="B33:D33"/>
    <mergeCell ref="E33:F33"/>
    <mergeCell ref="G33:H33"/>
    <mergeCell ref="M33:O33"/>
    <mergeCell ref="B32:D32"/>
    <mergeCell ref="E32:F32"/>
    <mergeCell ref="G32:H32"/>
    <mergeCell ref="M32:O32"/>
    <mergeCell ref="B31:D31"/>
    <mergeCell ref="E31:F31"/>
    <mergeCell ref="G31:H31"/>
    <mergeCell ref="M31:O31"/>
    <mergeCell ref="B30:D30"/>
    <mergeCell ref="E30:F30"/>
    <mergeCell ref="G30:H30"/>
    <mergeCell ref="M30:O30"/>
    <mergeCell ref="B29:D29"/>
    <mergeCell ref="E29:F29"/>
    <mergeCell ref="G29:H29"/>
    <mergeCell ref="M29:O29"/>
    <mergeCell ref="B28:D28"/>
    <mergeCell ref="E28:F28"/>
    <mergeCell ref="G28:H28"/>
    <mergeCell ref="M28:O28"/>
    <mergeCell ref="B27:D27"/>
    <mergeCell ref="E27:F27"/>
    <mergeCell ref="G27:H27"/>
    <mergeCell ref="M27:O27"/>
    <mergeCell ref="B26:D26"/>
    <mergeCell ref="E26:F26"/>
    <mergeCell ref="G26:H26"/>
    <mergeCell ref="M26:O26"/>
    <mergeCell ref="B25:D25"/>
    <mergeCell ref="E25:F25"/>
    <mergeCell ref="G25:H25"/>
    <mergeCell ref="M25:O25"/>
    <mergeCell ref="B24:D24"/>
    <mergeCell ref="E24:F24"/>
    <mergeCell ref="G24:H24"/>
    <mergeCell ref="M24:O24"/>
    <mergeCell ref="B23:D23"/>
    <mergeCell ref="E23:F23"/>
    <mergeCell ref="G23:H23"/>
    <mergeCell ref="M23:O23"/>
    <mergeCell ref="B22:D22"/>
    <mergeCell ref="E22:F22"/>
    <mergeCell ref="G22:H22"/>
    <mergeCell ref="M22:O22"/>
    <mergeCell ref="B21:D21"/>
    <mergeCell ref="E21:F21"/>
    <mergeCell ref="G21:H21"/>
    <mergeCell ref="M21:O21"/>
    <mergeCell ref="B20:D20"/>
    <mergeCell ref="E20:F20"/>
    <mergeCell ref="G20:H20"/>
    <mergeCell ref="M20:O20"/>
    <mergeCell ref="A1:K2"/>
    <mergeCell ref="A13:A14"/>
    <mergeCell ref="B13:D14"/>
    <mergeCell ref="E13:F14"/>
    <mergeCell ref="G13:P13"/>
    <mergeCell ref="G14:I14"/>
    <mergeCell ref="L4:P4"/>
    <mergeCell ref="M14:P14"/>
    <mergeCell ref="B17:D17"/>
    <mergeCell ref="E17:F17"/>
    <mergeCell ref="G17:H17"/>
    <mergeCell ref="M17:O17"/>
    <mergeCell ref="J14:L14"/>
    <mergeCell ref="C9:P9"/>
    <mergeCell ref="C10:P10"/>
    <mergeCell ref="C11:P11"/>
    <mergeCell ref="B16:D16"/>
    <mergeCell ref="E16:F16"/>
    <mergeCell ref="G16:H16"/>
    <mergeCell ref="M16:O16"/>
    <mergeCell ref="E46:F46"/>
    <mergeCell ref="G46:H46"/>
    <mergeCell ref="M46:O46"/>
    <mergeCell ref="B47:D47"/>
    <mergeCell ref="E47:F47"/>
    <mergeCell ref="G47:H47"/>
    <mergeCell ref="M47:O47"/>
    <mergeCell ref="M1:P2"/>
    <mergeCell ref="D7:F7"/>
    <mergeCell ref="K5:P5"/>
    <mergeCell ref="B19:D19"/>
    <mergeCell ref="E19:F19"/>
    <mergeCell ref="G19:H19"/>
    <mergeCell ref="M19:O19"/>
    <mergeCell ref="E4:H4"/>
    <mergeCell ref="B15:D15"/>
    <mergeCell ref="E15:F15"/>
    <mergeCell ref="G15:H15"/>
    <mergeCell ref="M15:O15"/>
    <mergeCell ref="B18:D18"/>
    <mergeCell ref="E18:F18"/>
    <mergeCell ref="G18:H18"/>
    <mergeCell ref="M18:O18"/>
    <mergeCell ref="B10:B11"/>
  </mergeCells>
  <phoneticPr fontId="5"/>
  <printOptions horizontalCentered="1" verticalCentered="1"/>
  <pageMargins left="0.74803149606299213" right="0.74803149606299213" top="0.59055118110236227" bottom="0.59055118110236227" header="0" footer="0"/>
  <pageSetup paperSize="9" orientation="portrait" horizontalDpi="4294967293" verticalDpi="12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indexed="10"/>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51" t="s">
        <v>180</v>
      </c>
      <c r="C5" s="252"/>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21" customHeight="1" x14ac:dyDescent="0.2">
      <c r="A11" s="150" t="s">
        <v>39</v>
      </c>
      <c r="B11" s="77"/>
      <c r="C11" s="6" t="str">
        <f>IF($B11="","",IF(VLOOKUP($B11,選手名簿!$A$9:$Q$58,2)="","",VLOOKUP($B11,選手名簿!$A$9:$Q$58,2)))</f>
        <v/>
      </c>
      <c r="D11" s="6" t="str">
        <f>IF($B11="","",IF(VLOOKUP($B11,選手名簿!$A$9:$Q$58,3)="","",VLOOKUP($B11,選手名簿!$A$9:$Q$58,3)))</f>
        <v/>
      </c>
      <c r="E11" s="6" t="str">
        <f>IF($B11="","",IF(VLOOKUP($B11,選手名簿!$A$9:$Q$58,4)="","",VLOOKUP($B11,選手名簿!$A$9:$Q$58,4)))</f>
        <v/>
      </c>
      <c r="F11" s="6" t="str">
        <f>IF($B11="","",IF(VLOOKUP($B11,選手名簿!$A$9:$Q$58,5)="","",VLOOKUP($B11,選手名簿!$A$9:$Q$58,5)))</f>
        <v/>
      </c>
    </row>
    <row r="12" spans="1:6" ht="21" customHeight="1" x14ac:dyDescent="0.2">
      <c r="A12" s="151"/>
      <c r="B12" s="78"/>
      <c r="C12" s="7" t="str">
        <f>IF($B12="","",IF(VLOOKUP($B12,選手名簿!$A$9:$Q$58,2)="","",VLOOKUP($B12,選手名簿!$A$9:$Q$58,2)))</f>
        <v/>
      </c>
      <c r="D12" s="7" t="str">
        <f>IF($B12="","",IF(VLOOKUP($B12,選手名簿!$A$9:$Q$58,3)="","",VLOOKUP($B12,選手名簿!$A$9:$Q$58,3)))</f>
        <v/>
      </c>
      <c r="E12" s="7" t="str">
        <f>IF($B12="","",IF(VLOOKUP($B12,選手名簿!$A$9:$Q$58,4)="","",VLOOKUP($B12,選手名簿!$A$9:$Q$58,4)))</f>
        <v/>
      </c>
      <c r="F12" s="7" t="str">
        <f>IF($B12="","",IF(VLOOKUP($B12,選手名簿!$A$9:$Q$58,5)="","",VLOOKUP($B12,選手名簿!$A$9:$Q$58,5)))</f>
        <v/>
      </c>
    </row>
    <row r="13" spans="1:6" ht="21" customHeight="1" x14ac:dyDescent="0.2">
      <c r="A13" s="150" t="s">
        <v>40</v>
      </c>
      <c r="B13" s="77"/>
      <c r="C13" s="6" t="str">
        <f>IF($B13="","",IF(VLOOKUP($B13,選手名簿!$A$9:$Q$58,2)="","",VLOOKUP($B13,選手名簿!$A$9:$Q$58,2)))</f>
        <v/>
      </c>
      <c r="D13" s="6" t="str">
        <f>IF($B13="","",IF(VLOOKUP($B13,選手名簿!$A$9:$Q$58,3)="","",VLOOKUP($B13,選手名簿!$A$9:$Q$58,3)))</f>
        <v/>
      </c>
      <c r="E13" s="6" t="str">
        <f>IF($B13="","",IF(VLOOKUP($B13,選手名簿!$A$9:$Q$58,4)="","",VLOOKUP($B13,選手名簿!$A$9:$Q$58,4)))</f>
        <v/>
      </c>
      <c r="F13" s="6" t="str">
        <f>IF($B13="","",IF(VLOOKUP($B13,選手名簿!$A$9:$Q$58,5)="","",VLOOKUP($B13,選手名簿!$A$9:$Q$58,5)))</f>
        <v/>
      </c>
    </row>
    <row r="14" spans="1:6" ht="21" customHeight="1" x14ac:dyDescent="0.2">
      <c r="A14" s="151"/>
      <c r="B14" s="78"/>
      <c r="C14" s="7" t="str">
        <f>IF($B14="","",IF(VLOOKUP($B14,選手名簿!$A$9:$Q$58,2)="","",VLOOKUP($B14,選手名簿!$A$9:$Q$58,2)))</f>
        <v/>
      </c>
      <c r="D14" s="7" t="str">
        <f>IF($B14="","",IF(VLOOKUP($B14,選手名簿!$A$9:$Q$58,3)="","",VLOOKUP($B14,選手名簿!$A$9:$Q$58,3)))</f>
        <v/>
      </c>
      <c r="E14" s="7" t="str">
        <f>IF($B14="","",IF(VLOOKUP($B14,選手名簿!$A$9:$Q$58,4)="","",VLOOKUP($B14,選手名簿!$A$9:$Q$58,4)))</f>
        <v/>
      </c>
      <c r="F14" s="7" t="str">
        <f>IF($B14="","",IF(VLOOKUP($B14,選手名簿!$A$9:$Q$58,5)="","",VLOOKUP($B14,選手名簿!$A$9:$Q$58,5)))</f>
        <v/>
      </c>
    </row>
    <row r="15" spans="1:6" ht="21" customHeight="1" x14ac:dyDescent="0.2">
      <c r="A15" s="150" t="s">
        <v>41</v>
      </c>
      <c r="B15" s="77"/>
      <c r="C15" s="6" t="str">
        <f>IF($B15="","",IF(VLOOKUP($B15,選手名簿!$A$9:$Q$58,2)="","",VLOOKUP($B15,選手名簿!$A$9:$Q$58,2)))</f>
        <v/>
      </c>
      <c r="D15" s="6" t="str">
        <f>IF($B15="","",IF(VLOOKUP($B15,選手名簿!$A$9:$Q$58,3)="","",VLOOKUP($B15,選手名簿!$A$9:$Q$58,3)))</f>
        <v/>
      </c>
      <c r="E15" s="6" t="str">
        <f>IF($B15="","",IF(VLOOKUP($B15,選手名簿!$A$9:$Q$58,4)="","",VLOOKUP($B15,選手名簿!$A$9:$Q$58,4)))</f>
        <v/>
      </c>
      <c r="F15" s="6" t="str">
        <f>IF($B15="","",IF(VLOOKUP($B15,選手名簿!$A$9:$Q$58,5)="","",VLOOKUP($B15,選手名簿!$A$9:$Q$58,5)))</f>
        <v/>
      </c>
    </row>
    <row r="16" spans="1:6" ht="21" customHeight="1" x14ac:dyDescent="0.2">
      <c r="A16" s="151"/>
      <c r="B16" s="78"/>
      <c r="C16" s="7" t="str">
        <f>IF($B16="","",IF(VLOOKUP($B16,選手名簿!$A$9:$Q$58,2)="","",VLOOKUP($B16,選手名簿!$A$9:$Q$58,2)))</f>
        <v/>
      </c>
      <c r="D16" s="7" t="str">
        <f>IF($B16="","",IF(VLOOKUP($B16,選手名簿!$A$9:$Q$58,3)="","",VLOOKUP($B16,選手名簿!$A$9:$Q$58,3)))</f>
        <v/>
      </c>
      <c r="E16" s="7" t="str">
        <f>IF($B16="","",IF(VLOOKUP($B16,選手名簿!$A$9:$Q$58,4)="","",VLOOKUP($B16,選手名簿!$A$9:$Q$58,4)))</f>
        <v/>
      </c>
      <c r="F16" s="7" t="str">
        <f>IF($B16="","",IF(VLOOKUP($B16,選手名簿!$A$9:$Q$58,5)="","",VLOOKUP($B16,選手名簿!$A$9:$Q$58,5)))</f>
        <v/>
      </c>
    </row>
    <row r="17" spans="1:6" ht="21" customHeight="1" x14ac:dyDescent="0.2">
      <c r="A17" s="150" t="s">
        <v>42</v>
      </c>
      <c r="B17" s="77"/>
      <c r="C17" s="6" t="str">
        <f>IF($B17="","",IF(VLOOKUP($B17,選手名簿!$A$9:$Q$58,2)="","",VLOOKUP($B17,選手名簿!$A$9:$Q$58,2)))</f>
        <v/>
      </c>
      <c r="D17" s="6" t="str">
        <f>IF($B17="","",IF(VLOOKUP($B17,選手名簿!$A$9:$Q$58,3)="","",VLOOKUP($B17,選手名簿!$A$9:$Q$58,3)))</f>
        <v/>
      </c>
      <c r="E17" s="6" t="str">
        <f>IF($B17="","",IF(VLOOKUP($B17,選手名簿!$A$9:$Q$58,4)="","",VLOOKUP($B17,選手名簿!$A$9:$Q$58,4)))</f>
        <v/>
      </c>
      <c r="F17" s="6" t="str">
        <f>IF($B17="","",IF(VLOOKUP($B17,選手名簿!$A$9:$Q$58,5)="","",VLOOKUP($B17,選手名簿!$A$9:$Q$58,5)))</f>
        <v/>
      </c>
    </row>
    <row r="18" spans="1:6" ht="21" customHeight="1" x14ac:dyDescent="0.2">
      <c r="A18" s="151"/>
      <c r="B18" s="78"/>
      <c r="C18" s="7" t="str">
        <f>IF($B18="","",IF(VLOOKUP($B18,選手名簿!$A$9:$Q$58,2)="","",VLOOKUP($B18,選手名簿!$A$9:$Q$58,2)))</f>
        <v/>
      </c>
      <c r="D18" s="7" t="str">
        <f>IF($B18="","",IF(VLOOKUP($B18,選手名簿!$A$9:$Q$58,3)="","",VLOOKUP($B18,選手名簿!$A$9:$Q$58,3)))</f>
        <v/>
      </c>
      <c r="E18" s="7" t="str">
        <f>IF($B18="","",IF(VLOOKUP($B18,選手名簿!$A$9:$Q$58,4)="","",VLOOKUP($B18,選手名簿!$A$9:$Q$58,4)))</f>
        <v/>
      </c>
      <c r="F18" s="7" t="str">
        <f>IF($B18="","",IF(VLOOKUP($B18,選手名簿!$A$9:$Q$58,5)="","",VLOOKUP($B18,選手名簿!$A$9:$Q$58,5)))</f>
        <v/>
      </c>
    </row>
    <row r="19" spans="1:6" ht="21" customHeight="1" x14ac:dyDescent="0.2">
      <c r="A19" s="150" t="s">
        <v>43</v>
      </c>
      <c r="B19" s="77"/>
      <c r="C19" s="6" t="str">
        <f>IF($B19="","",IF(VLOOKUP($B19,選手名簿!$A$9:$Q$58,2)="","",VLOOKUP($B19,選手名簿!$A$9:$Q$58,2)))</f>
        <v/>
      </c>
      <c r="D19" s="6" t="str">
        <f>IF($B19="","",IF(VLOOKUP($B19,選手名簿!$A$9:$Q$58,3)="","",VLOOKUP($B19,選手名簿!$A$9:$Q$58,3)))</f>
        <v/>
      </c>
      <c r="E19" s="6" t="str">
        <f>IF($B19="","",IF(VLOOKUP($B19,選手名簿!$A$9:$Q$58,4)="","",VLOOKUP($B19,選手名簿!$A$9:$Q$58,4)))</f>
        <v/>
      </c>
      <c r="F19" s="6" t="str">
        <f>IF($B19="","",IF(VLOOKUP($B19,選手名簿!$A$9:$Q$58,5)="","",VLOOKUP($B19,選手名簿!$A$9:$Q$58,5)))</f>
        <v/>
      </c>
    </row>
    <row r="20" spans="1:6" ht="21" customHeight="1" x14ac:dyDescent="0.2">
      <c r="A20" s="151"/>
      <c r="B20" s="78"/>
      <c r="C20" s="7" t="str">
        <f>IF($B20="","",IF(VLOOKUP($B20,選手名簿!$A$9:$Q$58,2)="","",VLOOKUP($B20,選手名簿!$A$9:$Q$58,2)))</f>
        <v/>
      </c>
      <c r="D20" s="7" t="str">
        <f>IF($B20="","",IF(VLOOKUP($B20,選手名簿!$A$9:$Q$58,3)="","",VLOOKUP($B20,選手名簿!$A$9:$Q$58,3)))</f>
        <v/>
      </c>
      <c r="E20" s="7" t="str">
        <f>IF($B20="","",IF(VLOOKUP($B20,選手名簿!$A$9:$Q$58,4)="","",VLOOKUP($B20,選手名簿!$A$9:$Q$58,4)))</f>
        <v/>
      </c>
      <c r="F20" s="7" t="str">
        <f>IF($B20="","",IF(VLOOKUP($B20,選手名簿!$A$9:$Q$58,5)="","",VLOOKUP($B20,選手名簿!$A$9:$Q$58,5)))</f>
        <v/>
      </c>
    </row>
    <row r="21" spans="1:6" ht="21" customHeight="1" x14ac:dyDescent="0.2">
      <c r="A21" s="150" t="s">
        <v>44</v>
      </c>
      <c r="B21" s="77"/>
      <c r="C21" s="6" t="str">
        <f>IF($B21="","",IF(VLOOKUP($B21,選手名簿!$A$9:$Q$58,2)="","",VLOOKUP($B21,選手名簿!$A$9:$Q$58,2)))</f>
        <v/>
      </c>
      <c r="D21" s="6" t="str">
        <f>IF($B21="","",IF(VLOOKUP($B21,選手名簿!$A$9:$Q$58,3)="","",VLOOKUP($B21,選手名簿!$A$9:$Q$58,3)))</f>
        <v/>
      </c>
      <c r="E21" s="6" t="str">
        <f>IF($B21="","",IF(VLOOKUP($B21,選手名簿!$A$9:$Q$58,4)="","",VLOOKUP($B21,選手名簿!$A$9:$Q$58,4)))</f>
        <v/>
      </c>
      <c r="F21" s="6" t="str">
        <f>IF($B21="","",IF(VLOOKUP($B21,選手名簿!$A$9:$Q$58,5)="","",VLOOKUP($B21,選手名簿!$A$9:$Q$58,5)))</f>
        <v/>
      </c>
    </row>
    <row r="22" spans="1:6" ht="21" customHeight="1" x14ac:dyDescent="0.2">
      <c r="A22" s="151"/>
      <c r="B22" s="78"/>
      <c r="C22" s="7" t="str">
        <f>IF($B22="","",IF(VLOOKUP($B22,選手名簿!$A$9:$Q$58,2)="","",VLOOKUP($B22,選手名簿!$A$9:$Q$58,2)))</f>
        <v/>
      </c>
      <c r="D22" s="7" t="str">
        <f>IF($B22="","",IF(VLOOKUP($B22,選手名簿!$A$9:$Q$58,3)="","",VLOOKUP($B22,選手名簿!$A$9:$Q$58,3)))</f>
        <v/>
      </c>
      <c r="E22" s="7" t="str">
        <f>IF($B22="","",IF(VLOOKUP($B22,選手名簿!$A$9:$Q$58,4)="","",VLOOKUP($B22,選手名簿!$A$9:$Q$58,4)))</f>
        <v/>
      </c>
      <c r="F22" s="7" t="str">
        <f>IF($B22="","",IF(VLOOKUP($B22,選手名簿!$A$9:$Q$58,5)="","",VLOOKUP($B22,選手名簿!$A$9:$Q$58,5)))</f>
        <v/>
      </c>
    </row>
    <row r="23" spans="1:6" ht="21" customHeight="1" x14ac:dyDescent="0.2">
      <c r="A23" s="150" t="s">
        <v>45</v>
      </c>
      <c r="B23" s="77"/>
      <c r="C23" s="6" t="str">
        <f>IF($B23="","",IF(VLOOKUP($B23,選手名簿!$A$9:$Q$58,2)="","",VLOOKUP($B23,選手名簿!$A$9:$Q$58,2)))</f>
        <v/>
      </c>
      <c r="D23" s="6" t="str">
        <f>IF($B23="","",IF(VLOOKUP($B23,選手名簿!$A$9:$Q$58,3)="","",VLOOKUP($B23,選手名簿!$A$9:$Q$58,3)))</f>
        <v/>
      </c>
      <c r="E23" s="6" t="str">
        <f>IF($B23="","",IF(VLOOKUP($B23,選手名簿!$A$9:$Q$58,4)="","",VLOOKUP($B23,選手名簿!$A$9:$Q$58,4)))</f>
        <v/>
      </c>
      <c r="F23" s="6" t="str">
        <f>IF($B23="","",IF(VLOOKUP($B23,選手名簿!$A$9:$Q$58,5)="","",VLOOKUP($B23,選手名簿!$A$9:$Q$58,5)))</f>
        <v/>
      </c>
    </row>
    <row r="24" spans="1:6" ht="21" customHeight="1" x14ac:dyDescent="0.2">
      <c r="A24" s="151"/>
      <c r="B24" s="78"/>
      <c r="C24" s="7" t="str">
        <f>IF($B24="","",IF(VLOOKUP($B24,選手名簿!$A$9:$Q$58,2)="","",VLOOKUP($B24,選手名簿!$A$9:$Q$58,2)))</f>
        <v/>
      </c>
      <c r="D24" s="7" t="str">
        <f>IF($B24="","",IF(VLOOKUP($B24,選手名簿!$A$9:$Q$58,3)="","",VLOOKUP($B24,選手名簿!$A$9:$Q$58,3)))</f>
        <v/>
      </c>
      <c r="E24" s="7" t="str">
        <f>IF($B24="","",IF(VLOOKUP($B24,選手名簿!$A$9:$Q$58,4)="","",VLOOKUP($B24,選手名簿!$A$9:$Q$58,4)))</f>
        <v/>
      </c>
      <c r="F24" s="7" t="str">
        <f>IF($B24="","",IF(VLOOKUP($B24,選手名簿!$A$9:$Q$58,5)="","",VLOOKUP($B24,選手名簿!$A$9:$Q$58,5)))</f>
        <v/>
      </c>
    </row>
    <row r="25" spans="1:6" ht="21" customHeight="1" x14ac:dyDescent="0.2">
      <c r="A25" s="150" t="s">
        <v>46</v>
      </c>
      <c r="B25" s="77"/>
      <c r="C25" s="6" t="str">
        <f>IF($B25="","",IF(VLOOKUP($B25,選手名簿!$A$9:$Q$58,2)="","",VLOOKUP($B25,選手名簿!$A$9:$Q$58,2)))</f>
        <v/>
      </c>
      <c r="D25" s="6" t="str">
        <f>IF($B25="","",IF(VLOOKUP($B25,選手名簿!$A$9:$Q$58,3)="","",VLOOKUP($B25,選手名簿!$A$9:$Q$58,3)))</f>
        <v/>
      </c>
      <c r="E25" s="6" t="str">
        <f>IF($B25="","",IF(VLOOKUP($B25,選手名簿!$A$9:$Q$58,4)="","",VLOOKUP($B25,選手名簿!$A$9:$Q$58,4)))</f>
        <v/>
      </c>
      <c r="F25" s="6" t="str">
        <f>IF($B25="","",IF(VLOOKUP($B25,選手名簿!$A$9:$Q$58,5)="","",VLOOKUP($B25,選手名簿!$A$9:$Q$58,5)))</f>
        <v/>
      </c>
    </row>
    <row r="26" spans="1:6" ht="21" customHeight="1" x14ac:dyDescent="0.2">
      <c r="A26" s="151"/>
      <c r="B26" s="78"/>
      <c r="C26" s="7" t="str">
        <f>IF($B26="","",IF(VLOOKUP($B26,選手名簿!$A$9:$Q$58,2)="","",VLOOKUP($B26,選手名簿!$A$9:$Q$58,2)))</f>
        <v/>
      </c>
      <c r="D26" s="7" t="str">
        <f>IF($B26="","",IF(VLOOKUP($B26,選手名簿!$A$9:$Q$58,3)="","",VLOOKUP($B26,選手名簿!$A$9:$Q$58,3)))</f>
        <v/>
      </c>
      <c r="E26" s="7" t="str">
        <f>IF($B26="","",IF(VLOOKUP($B26,選手名簿!$A$9:$Q$58,4)="","",VLOOKUP($B26,選手名簿!$A$9:$Q$58,4)))</f>
        <v/>
      </c>
      <c r="F26" s="7" t="str">
        <f>IF($B26="","",IF(VLOOKUP($B26,選手名簿!$A$9:$Q$58,5)="","",VLOOKUP($B26,選手名簿!$A$9:$Q$58,5)))</f>
        <v/>
      </c>
    </row>
    <row r="27" spans="1:6" ht="21" customHeight="1" x14ac:dyDescent="0.2">
      <c r="A27" s="150" t="s">
        <v>47</v>
      </c>
      <c r="B27" s="77"/>
      <c r="C27" s="6" t="str">
        <f>IF($B27="","",IF(VLOOKUP($B27,選手名簿!$A$9:$Q$58,2)="","",VLOOKUP($B27,選手名簿!$A$9:$Q$58,2)))</f>
        <v/>
      </c>
      <c r="D27" s="6" t="str">
        <f>IF($B27="","",IF(VLOOKUP($B27,選手名簿!$A$9:$Q$58,3)="","",VLOOKUP($B27,選手名簿!$A$9:$Q$58,3)))</f>
        <v/>
      </c>
      <c r="E27" s="6" t="str">
        <f>IF($B27="","",IF(VLOOKUP($B27,選手名簿!$A$9:$Q$58,4)="","",VLOOKUP($B27,選手名簿!$A$9:$Q$58,4)))</f>
        <v/>
      </c>
      <c r="F27" s="6" t="str">
        <f>IF($B27="","",IF(VLOOKUP($B27,選手名簿!$A$9:$Q$58,5)="","",VLOOKUP($B27,選手名簿!$A$9:$Q$58,5)))</f>
        <v/>
      </c>
    </row>
    <row r="28" spans="1:6" ht="21" customHeight="1" x14ac:dyDescent="0.2">
      <c r="A28" s="151"/>
      <c r="B28" s="78"/>
      <c r="C28" s="7" t="str">
        <f>IF($B28="","",IF(VLOOKUP($B28,選手名簿!$A$9:$Q$58,2)="","",VLOOKUP($B28,選手名簿!$A$9:$Q$58,2)))</f>
        <v/>
      </c>
      <c r="D28" s="7" t="str">
        <f>IF($B28="","",IF(VLOOKUP($B28,選手名簿!$A$9:$Q$58,3)="","",VLOOKUP($B28,選手名簿!$A$9:$Q$58,3)))</f>
        <v/>
      </c>
      <c r="E28" s="7" t="str">
        <f>IF($B28="","",IF(VLOOKUP($B28,選手名簿!$A$9:$Q$58,4)="","",VLOOKUP($B28,選手名簿!$A$9:$Q$58,4)))</f>
        <v/>
      </c>
      <c r="F28" s="7" t="str">
        <f>IF($B28="","",IF(VLOOKUP($B28,選手名簿!$A$9:$Q$58,5)="","",VLOOKUP($B28,選手名簿!$A$9:$Q$58,5)))</f>
        <v/>
      </c>
    </row>
    <row r="29" spans="1:6" ht="21" customHeight="1" x14ac:dyDescent="0.2">
      <c r="A29" s="150" t="s">
        <v>48</v>
      </c>
      <c r="B29" s="77"/>
      <c r="C29" s="6" t="str">
        <f>IF($B29="","",IF(VLOOKUP($B29,選手名簿!$A$9:$Q$58,2)="","",VLOOKUP($B29,選手名簿!$A$9:$Q$58,2)))</f>
        <v/>
      </c>
      <c r="D29" s="6" t="str">
        <f>IF($B29="","",IF(VLOOKUP($B29,選手名簿!$A$9:$Q$58,3)="","",VLOOKUP($B29,選手名簿!$A$9:$Q$58,3)))</f>
        <v/>
      </c>
      <c r="E29" s="6" t="str">
        <f>IF($B29="","",IF(VLOOKUP($B29,選手名簿!$A$9:$Q$58,4)="","",VLOOKUP($B29,選手名簿!$A$9:$Q$58,4)))</f>
        <v/>
      </c>
      <c r="F29" s="6" t="str">
        <f>IF($B29="","",IF(VLOOKUP($B29,選手名簿!$A$9:$Q$58,5)="","",VLOOKUP($B29,選手名簿!$A$9:$Q$58,5)))</f>
        <v/>
      </c>
    </row>
    <row r="30" spans="1:6" ht="21" customHeight="1" x14ac:dyDescent="0.2">
      <c r="A30" s="151"/>
      <c r="B30" s="78"/>
      <c r="C30" s="7" t="str">
        <f>IF($B30="","",IF(VLOOKUP($B30,選手名簿!$A$9:$Q$58,2)="","",VLOOKUP($B30,選手名簿!$A$9:$Q$58,2)))</f>
        <v/>
      </c>
      <c r="D30" s="7" t="str">
        <f>IF($B30="","",IF(VLOOKUP($B30,選手名簿!$A$9:$Q$58,3)="","",VLOOKUP($B30,選手名簿!$A$9:$Q$58,3)))</f>
        <v/>
      </c>
      <c r="E30" s="7" t="str">
        <f>IF($B30="","",IF(VLOOKUP($B30,選手名簿!$A$9:$Q$58,4)="","",VLOOKUP($B30,選手名簿!$A$9:$Q$58,4)))</f>
        <v/>
      </c>
      <c r="F30" s="7" t="str">
        <f>IF($B30="","",IF(VLOOKUP($B30,選手名簿!$A$9:$Q$58,5)="","",VLOOKUP($B30,選手名簿!$A$9:$Q$58,5)))</f>
        <v/>
      </c>
    </row>
    <row r="31" spans="1:6" ht="21" customHeight="1" x14ac:dyDescent="0.2">
      <c r="A31" s="150" t="s">
        <v>49</v>
      </c>
      <c r="B31" s="77"/>
      <c r="C31" s="6" t="str">
        <f>IF($B31="","",IF(VLOOKUP($B31,選手名簿!$A$9:$Q$58,2)="","",VLOOKUP($B31,選手名簿!$A$9:$Q$58,2)))</f>
        <v/>
      </c>
      <c r="D31" s="6" t="str">
        <f>IF($B31="","",IF(VLOOKUP($B31,選手名簿!$A$9:$Q$58,3)="","",VLOOKUP($B31,選手名簿!$A$9:$Q$58,3)))</f>
        <v/>
      </c>
      <c r="E31" s="6" t="str">
        <f>IF($B31="","",IF(VLOOKUP($B31,選手名簿!$A$9:$Q$58,4)="","",VLOOKUP($B31,選手名簿!$A$9:$Q$58,4)))</f>
        <v/>
      </c>
      <c r="F31" s="6" t="str">
        <f>IF($B31="","",IF(VLOOKUP($B31,選手名簿!$A$9:$Q$58,5)="","",VLOOKUP($B31,選手名簿!$A$9:$Q$58,5)))</f>
        <v/>
      </c>
    </row>
    <row r="32" spans="1:6" ht="21" customHeight="1" x14ac:dyDescent="0.2">
      <c r="A32" s="151"/>
      <c r="B32" s="78"/>
      <c r="C32" s="7" t="str">
        <f>IF($B32="","",IF(VLOOKUP($B32,選手名簿!$A$9:$Q$58,2)="","",VLOOKUP($B32,選手名簿!$A$9:$Q$58,2)))</f>
        <v/>
      </c>
      <c r="D32" s="7" t="str">
        <f>IF($B32="","",IF(VLOOKUP($B32,選手名簿!$A$9:$Q$58,3)="","",VLOOKUP($B32,選手名簿!$A$9:$Q$58,3)))</f>
        <v/>
      </c>
      <c r="E32" s="7" t="str">
        <f>IF($B32="","",IF(VLOOKUP($B32,選手名簿!$A$9:$Q$58,4)="","",VLOOKUP($B32,選手名簿!$A$9:$Q$58,4)))</f>
        <v/>
      </c>
      <c r="F32" s="7" t="str">
        <f>IF($B32="","",IF(VLOOKUP($B32,選手名簿!$A$9:$Q$58,5)="","",VLOOKUP($B32,選手名簿!$A$9:$Q$58,5)))</f>
        <v/>
      </c>
    </row>
    <row r="33" spans="1:6" ht="21" customHeight="1" x14ac:dyDescent="0.2">
      <c r="A33" s="150" t="s">
        <v>50</v>
      </c>
      <c r="B33" s="77"/>
      <c r="C33" s="6" t="str">
        <f>IF($B33="","",IF(VLOOKUP($B33,選手名簿!$A$9:$Q$58,2)="","",VLOOKUP($B33,選手名簿!$A$9:$Q$58,2)))</f>
        <v/>
      </c>
      <c r="D33" s="6" t="str">
        <f>IF($B33="","",IF(VLOOKUP($B33,選手名簿!$A$9:$Q$58,3)="","",VLOOKUP($B33,選手名簿!$A$9:$Q$58,3)))</f>
        <v/>
      </c>
      <c r="E33" s="6" t="str">
        <f>IF($B33="","",IF(VLOOKUP($B33,選手名簿!$A$9:$Q$58,4)="","",VLOOKUP($B33,選手名簿!$A$9:$Q$58,4)))</f>
        <v/>
      </c>
      <c r="F33" s="6" t="str">
        <f>IF($B33="","",IF(VLOOKUP($B33,選手名簿!$A$9:$Q$58,5)="","",VLOOKUP($B33,選手名簿!$A$9:$Q$58,5)))</f>
        <v/>
      </c>
    </row>
    <row r="34" spans="1:6" ht="21" customHeight="1" x14ac:dyDescent="0.2">
      <c r="A34" s="151"/>
      <c r="B34" s="78"/>
      <c r="C34" s="7" t="str">
        <f>IF($B34="","",IF(VLOOKUP($B34,選手名簿!$A$9:$Q$58,2)="","",VLOOKUP($B34,選手名簿!$A$9:$Q$58,2)))</f>
        <v/>
      </c>
      <c r="D34" s="7" t="str">
        <f>IF($B34="","",IF(VLOOKUP($B34,選手名簿!$A$9:$Q$58,3)="","",VLOOKUP($B34,選手名簿!$A$9:$Q$58,3)))</f>
        <v/>
      </c>
      <c r="E34" s="7" t="str">
        <f>IF($B34="","",IF(VLOOKUP($B34,選手名簿!$A$9:$Q$58,4)="","",VLOOKUP($B34,選手名簿!$A$9:$Q$58,4)))</f>
        <v/>
      </c>
      <c r="F34" s="7" t="str">
        <f>IF($B34="","",IF(VLOOKUP($B34,選手名簿!$A$9:$Q$58,5)="","",VLOOKUP($B34,選手名簿!$A$9:$Q$58,5)))</f>
        <v/>
      </c>
    </row>
    <row r="38" spans="1:6" x14ac:dyDescent="0.2">
      <c r="B38" t="s">
        <v>26</v>
      </c>
    </row>
    <row r="40" spans="1:6" x14ac:dyDescent="0.2">
      <c r="B40" s="244" t="str">
        <f>選手名簿!M3</f>
        <v>２０２５年４月●日　　</v>
      </c>
      <c r="C40" s="244"/>
    </row>
    <row r="42" spans="1:6" x14ac:dyDescent="0.2">
      <c r="A42" s="114">
        <f>選手名簿!$B$3</f>
        <v>0</v>
      </c>
      <c r="B42" t="s">
        <v>205</v>
      </c>
      <c r="E42" s="139">
        <f>納入一覧表!$E$4</f>
        <v>0</v>
      </c>
      <c r="F42" s="140"/>
    </row>
  </sheetData>
  <sheetProtection algorithmName="SHA-512" hashValue="kZ/2ObL8DMrxTgMs0Nizx1Bm0in+L6dCeZI7yhiz283vAbUGQhQrT32N1yBlMdWdBF/6H12Z2lEuDC6Pxo2FKw==" saltValue="rYvxQ2ciM1tuDfkQasYcQQ==" spinCount="100000" sheet="1" selectLockedCells="1"/>
  <mergeCells count="20">
    <mergeCell ref="A1:B1"/>
    <mergeCell ref="B3:E3"/>
    <mergeCell ref="B5:C5"/>
    <mergeCell ref="A9:A10"/>
    <mergeCell ref="B9:B10"/>
    <mergeCell ref="C9:D9"/>
    <mergeCell ref="E9:F9"/>
    <mergeCell ref="A11:A12"/>
    <mergeCell ref="A13:A14"/>
    <mergeCell ref="A15:A16"/>
    <mergeCell ref="A17:A18"/>
    <mergeCell ref="A19:A20"/>
    <mergeCell ref="A21:A22"/>
    <mergeCell ref="A23:A24"/>
    <mergeCell ref="A25:A26"/>
    <mergeCell ref="B40:C40"/>
    <mergeCell ref="A27:A28"/>
    <mergeCell ref="A29:A30"/>
    <mergeCell ref="A31:A32"/>
    <mergeCell ref="A33:A34"/>
  </mergeCells>
  <phoneticPr fontId="5"/>
  <printOptions horizontalCentered="1"/>
  <pageMargins left="0.78740157480314965" right="0.78740157480314965" top="0.78740157480314965" bottom="0.78740157480314965" header="0.51181102362204722" footer="0.51181102362204722"/>
  <pageSetup paperSize="9" orientation="portrait" horizontalDpi="0"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indexed="10"/>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51" t="s">
        <v>194</v>
      </c>
      <c r="C5" s="252"/>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32.25" customHeight="1" x14ac:dyDescent="0.2">
      <c r="A11" s="2" t="s">
        <v>20</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6" ht="32.25" customHeight="1" x14ac:dyDescent="0.2">
      <c r="A12" s="2" t="s">
        <v>21</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row>
    <row r="13" spans="1:6" ht="32.25" customHeight="1" x14ac:dyDescent="0.2">
      <c r="A13" s="2" t="s">
        <v>22</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row>
    <row r="14" spans="1:6" ht="32.25" customHeight="1" x14ac:dyDescent="0.2">
      <c r="A14" s="2" t="s">
        <v>23</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row>
    <row r="15" spans="1:6" ht="32.25" customHeight="1" x14ac:dyDescent="0.2">
      <c r="A15" s="2" t="s">
        <v>24</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row>
    <row r="16" spans="1:6" ht="32.25" customHeight="1" x14ac:dyDescent="0.2">
      <c r="A16" s="2" t="s">
        <v>25</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row>
    <row r="17" spans="1:6" ht="32.25" customHeight="1" x14ac:dyDescent="0.2">
      <c r="A17" s="2" t="s">
        <v>28</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row>
    <row r="18" spans="1:6" ht="32.25" customHeight="1" x14ac:dyDescent="0.2">
      <c r="A18" s="2" t="s">
        <v>29</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row>
    <row r="19" spans="1:6" ht="32.25" customHeight="1" x14ac:dyDescent="0.2">
      <c r="A19" s="2" t="s">
        <v>30</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row>
    <row r="20" spans="1:6" ht="32.25" customHeight="1" x14ac:dyDescent="0.2">
      <c r="A20" s="2" t="s">
        <v>32</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row>
    <row r="21" spans="1:6" ht="32.25" customHeight="1" x14ac:dyDescent="0.2">
      <c r="A21" s="2" t="s">
        <v>33</v>
      </c>
      <c r="B21" s="59"/>
      <c r="C21" s="2" t="str">
        <f>IF($B21="","",IF(VLOOKUP($B21,選手名簿!$A$9:$Q$58,2)="","",VLOOKUP($B21,選手名簿!$A$9:$Q$58,2)))</f>
        <v/>
      </c>
      <c r="D21" s="2" t="str">
        <f>IF($B21="","",IF(VLOOKUP($B21,選手名簿!$A$9:$Q$58,3)="","",VLOOKUP($B21,選手名簿!$A$9:$Q$58,3)))</f>
        <v/>
      </c>
      <c r="E21" s="2" t="str">
        <f>IF($B21="","",IF(VLOOKUP($B21,選手名簿!$A$9:$Q$58,4)="","",VLOOKUP($B21,選手名簿!$A$9:$Q$58,4)))</f>
        <v/>
      </c>
      <c r="F21" s="2" t="str">
        <f>IF($B21="","",IF(VLOOKUP($B21,選手名簿!$A$9:$Q$58,5)="","",VLOOKUP($B21,選手名簿!$A$9:$Q$58,5)))</f>
        <v/>
      </c>
    </row>
    <row r="22" spans="1:6" ht="32.25" customHeight="1" x14ac:dyDescent="0.2">
      <c r="A22" s="2" t="s">
        <v>34</v>
      </c>
      <c r="B22" s="59"/>
      <c r="C22" s="2" t="str">
        <f>IF($B22="","",IF(VLOOKUP($B22,選手名簿!$A$9:$Q$58,2)="","",VLOOKUP($B22,選手名簿!$A$9:$Q$58,2)))</f>
        <v/>
      </c>
      <c r="D22" s="2" t="str">
        <f>IF($B22="","",IF(VLOOKUP($B22,選手名簿!$A$9:$Q$58,3)="","",VLOOKUP($B22,選手名簿!$A$9:$Q$58,3)))</f>
        <v/>
      </c>
      <c r="E22" s="2" t="str">
        <f>IF($B22="","",IF(VLOOKUP($B22,選手名簿!$A$9:$Q$58,4)="","",VLOOKUP($B22,選手名簿!$A$9:$Q$58,4)))</f>
        <v/>
      </c>
      <c r="F22" s="2" t="str">
        <f>IF($B22="","",IF(VLOOKUP($B22,選手名簿!$A$9:$Q$58,5)="","",VLOOKUP($B22,選手名簿!$A$9:$Q$58,5)))</f>
        <v/>
      </c>
    </row>
    <row r="23" spans="1:6" ht="32.25" customHeight="1" x14ac:dyDescent="0.2">
      <c r="A23" s="2" t="s">
        <v>35</v>
      </c>
      <c r="B23" s="59"/>
      <c r="C23" s="2" t="str">
        <f>IF($B23="","",IF(VLOOKUP($B23,選手名簿!$A$9:$Q$58,2)="","",VLOOKUP($B23,選手名簿!$A$9:$Q$58,2)))</f>
        <v/>
      </c>
      <c r="D23" s="2" t="str">
        <f>IF($B23="","",IF(VLOOKUP($B23,選手名簿!$A$9:$Q$58,3)="","",VLOOKUP($B23,選手名簿!$A$9:$Q$58,3)))</f>
        <v/>
      </c>
      <c r="E23" s="2" t="str">
        <f>IF($B23="","",IF(VLOOKUP($B23,選手名簿!$A$9:$Q$58,4)="","",VLOOKUP($B23,選手名簿!$A$9:$Q$58,4)))</f>
        <v/>
      </c>
      <c r="F23" s="2" t="str">
        <f>IF($B23="","",IF(VLOOKUP($B23,選手名簿!$A$9:$Q$58,5)="","",VLOOKUP($B23,選手名簿!$A$9:$Q$58,5)))</f>
        <v/>
      </c>
    </row>
    <row r="24" spans="1:6" ht="32.25" customHeight="1" x14ac:dyDescent="0.2">
      <c r="A24" s="2" t="s">
        <v>36</v>
      </c>
      <c r="B24" s="59"/>
      <c r="C24" s="2" t="str">
        <f>IF($B24="","",IF(VLOOKUP($B24,選手名簿!$A$9:$Q$58,2)="","",VLOOKUP($B24,選手名簿!$A$9:$Q$58,2)))</f>
        <v/>
      </c>
      <c r="D24" s="2" t="str">
        <f>IF($B24="","",IF(VLOOKUP($B24,選手名簿!$A$9:$Q$58,3)="","",VLOOKUP($B24,選手名簿!$A$9:$Q$58,3)))</f>
        <v/>
      </c>
      <c r="E24" s="2" t="str">
        <f>IF($B24="","",IF(VLOOKUP($B24,選手名簿!$A$9:$Q$58,4)="","",VLOOKUP($B24,選手名簿!$A$9:$Q$58,4)))</f>
        <v/>
      </c>
      <c r="F24" s="2" t="str">
        <f>IF($B24="","",IF(VLOOKUP($B24,選手名簿!$A$9:$Q$58,5)="","",VLOOKUP($B24,選手名簿!$A$9:$Q$58,5)))</f>
        <v/>
      </c>
    </row>
    <row r="25" spans="1:6" ht="32.25" customHeight="1" x14ac:dyDescent="0.2">
      <c r="A25" s="2" t="s">
        <v>37</v>
      </c>
      <c r="B25" s="59"/>
      <c r="C25" s="2" t="str">
        <f>IF($B25="","",IF(VLOOKUP($B25,選手名簿!$A$9:$Q$58,2)="","",VLOOKUP($B25,選手名簿!$A$9:$Q$58,2)))</f>
        <v/>
      </c>
      <c r="D25" s="2" t="str">
        <f>IF($B25="","",IF(VLOOKUP($B25,選手名簿!$A$9:$Q$58,3)="","",VLOOKUP($B25,選手名簿!$A$9:$Q$58,3)))</f>
        <v/>
      </c>
      <c r="E25" s="2" t="str">
        <f>IF($B25="","",IF(VLOOKUP($B25,選手名簿!$A$9:$Q$58,4)="","",VLOOKUP($B25,選手名簿!$A$9:$Q$58,4)))</f>
        <v/>
      </c>
      <c r="F25" s="2" t="str">
        <f>IF($B25="","",IF(VLOOKUP($B25,選手名簿!$A$9:$Q$58,5)="","",VLOOKUP($B25,選手名簿!$A$9:$Q$58,5)))</f>
        <v/>
      </c>
    </row>
    <row r="26" spans="1:6" ht="32.25" customHeight="1" x14ac:dyDescent="0.2">
      <c r="A26" s="2" t="s">
        <v>38</v>
      </c>
      <c r="B26" s="59"/>
      <c r="C26" s="2" t="str">
        <f>IF($B26="","",IF(VLOOKUP($B26,選手名簿!$A$9:$Q$58,2)="","",VLOOKUP($B26,選手名簿!$A$9:$Q$58,2)))</f>
        <v/>
      </c>
      <c r="D26" s="2" t="str">
        <f>IF($B26="","",IF(VLOOKUP($B26,選手名簿!$A$9:$Q$58,3)="","",VLOOKUP($B26,選手名簿!$A$9:$Q$58,3)))</f>
        <v/>
      </c>
      <c r="E26" s="2" t="str">
        <f>IF($B26="","",IF(VLOOKUP($B26,選手名簿!$A$9:$Q$58,4)="","",VLOOKUP($B26,選手名簿!$A$9:$Q$58,4)))</f>
        <v/>
      </c>
      <c r="F26" s="2" t="str">
        <f>IF($B26="","",IF(VLOOKUP($B26,選手名簿!$A$9:$Q$58,5)="","",VLOOKUP($B26,選手名簿!$A$9:$Q$58,5)))</f>
        <v/>
      </c>
    </row>
    <row r="30" spans="1:6" x14ac:dyDescent="0.2">
      <c r="B30" t="s">
        <v>26</v>
      </c>
    </row>
    <row r="32" spans="1:6" x14ac:dyDescent="0.2">
      <c r="B32" s="244" t="str">
        <f>選手名簿!M3</f>
        <v>２０２５年４月●日　　</v>
      </c>
      <c r="C32" s="244"/>
    </row>
    <row r="34" spans="1:6" x14ac:dyDescent="0.2">
      <c r="A34" s="114">
        <f>選手名簿!$B$3</f>
        <v>0</v>
      </c>
      <c r="B34" t="s">
        <v>205</v>
      </c>
      <c r="E34" s="139">
        <f>納入一覧表!$E$4</f>
        <v>0</v>
      </c>
      <c r="F34" s="140"/>
    </row>
  </sheetData>
  <sheetProtection algorithmName="SHA-512" hashValue="wipADoQjq2RenVzd2S9S1NH/OCdQkKtNQfO7DJfVnCq3g7HEmbnXb1fXgKAHxTtPuTBC4Ax33f6ruLl6p9HwgA==" saltValue="iNea3bjdt6nVjZbvw+DYnQ==" spinCount="100000" sheet="1" selectLockedCells="1"/>
  <mergeCells count="8">
    <mergeCell ref="B32:C32"/>
    <mergeCell ref="A1:B1"/>
    <mergeCell ref="B3:E3"/>
    <mergeCell ref="B5:C5"/>
    <mergeCell ref="A9:A10"/>
    <mergeCell ref="B9:B10"/>
    <mergeCell ref="C9:D9"/>
    <mergeCell ref="E9:F9"/>
  </mergeCells>
  <phoneticPr fontId="25"/>
  <printOptions horizontalCentered="1"/>
  <pageMargins left="0.78740157480314965" right="0.78740157480314965" top="0.78740157480314965" bottom="0.78740157480314965" header="0.51181102362204722" footer="0.51181102362204722"/>
  <pageSetup paperSize="9" orientation="portrait" horizontalDpi="0" verticalDpi="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10"/>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51" t="s">
        <v>193</v>
      </c>
      <c r="C5" s="252"/>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21" customHeight="1" x14ac:dyDescent="0.2">
      <c r="A11" s="150" t="s">
        <v>39</v>
      </c>
      <c r="B11" s="77"/>
      <c r="C11" s="6" t="str">
        <f>IF($B11="","",IF(VLOOKUP($B11,選手名簿!$A$9:$Q$58,2)="","",VLOOKUP($B11,選手名簿!$A$9:$Q$58,2)))</f>
        <v/>
      </c>
      <c r="D11" s="6" t="str">
        <f>IF($B11="","",IF(VLOOKUP($B11,選手名簿!$A$9:$Q$58,3)="","",VLOOKUP($B11,選手名簿!$A$9:$Q$58,3)))</f>
        <v/>
      </c>
      <c r="E11" s="6" t="str">
        <f>IF($B11="","",IF(VLOOKUP($B11,選手名簿!$A$9:$Q$58,4)="","",VLOOKUP($B11,選手名簿!$A$9:$Q$58,4)))</f>
        <v/>
      </c>
      <c r="F11" s="6" t="str">
        <f>IF($B11="","",IF(VLOOKUP($B11,選手名簿!$A$9:$Q$58,5)="","",VLOOKUP($B11,選手名簿!$A$9:$Q$58,5)))</f>
        <v/>
      </c>
    </row>
    <row r="12" spans="1:6" ht="21" customHeight="1" x14ac:dyDescent="0.2">
      <c r="A12" s="151"/>
      <c r="B12" s="78"/>
      <c r="C12" s="7" t="str">
        <f>IF($B12="","",IF(VLOOKUP($B12,選手名簿!$A$9:$Q$58,2)="","",VLOOKUP($B12,選手名簿!$A$9:$Q$58,2)))</f>
        <v/>
      </c>
      <c r="D12" s="7" t="str">
        <f>IF($B12="","",IF(VLOOKUP($B12,選手名簿!$A$9:$Q$58,3)="","",VLOOKUP($B12,選手名簿!$A$9:$Q$58,3)))</f>
        <v/>
      </c>
      <c r="E12" s="7" t="str">
        <f>IF($B12="","",IF(VLOOKUP($B12,選手名簿!$A$9:$Q$58,4)="","",VLOOKUP($B12,選手名簿!$A$9:$Q$58,4)))</f>
        <v/>
      </c>
      <c r="F12" s="7" t="str">
        <f>IF($B12="","",IF(VLOOKUP($B12,選手名簿!$A$9:$Q$58,5)="","",VLOOKUP($B12,選手名簿!$A$9:$Q$58,5)))</f>
        <v/>
      </c>
    </row>
    <row r="13" spans="1:6" ht="21" customHeight="1" x14ac:dyDescent="0.2">
      <c r="A13" s="150" t="s">
        <v>40</v>
      </c>
      <c r="B13" s="77"/>
      <c r="C13" s="6" t="str">
        <f>IF($B13="","",IF(VLOOKUP($B13,選手名簿!$A$9:$Q$58,2)="","",VLOOKUP($B13,選手名簿!$A$9:$Q$58,2)))</f>
        <v/>
      </c>
      <c r="D13" s="6" t="str">
        <f>IF($B13="","",IF(VLOOKUP($B13,選手名簿!$A$9:$Q$58,3)="","",VLOOKUP($B13,選手名簿!$A$9:$Q$58,3)))</f>
        <v/>
      </c>
      <c r="E13" s="6" t="str">
        <f>IF($B13="","",IF(VLOOKUP($B13,選手名簿!$A$9:$Q$58,4)="","",VLOOKUP($B13,選手名簿!$A$9:$Q$58,4)))</f>
        <v/>
      </c>
      <c r="F13" s="6" t="str">
        <f>IF($B13="","",IF(VLOOKUP($B13,選手名簿!$A$9:$Q$58,5)="","",VLOOKUP($B13,選手名簿!$A$9:$Q$58,5)))</f>
        <v/>
      </c>
    </row>
    <row r="14" spans="1:6" ht="21" customHeight="1" x14ac:dyDescent="0.2">
      <c r="A14" s="151"/>
      <c r="B14" s="78"/>
      <c r="C14" s="7" t="str">
        <f>IF($B14="","",IF(VLOOKUP($B14,選手名簿!$A$9:$Q$58,2)="","",VLOOKUP($B14,選手名簿!$A$9:$Q$58,2)))</f>
        <v/>
      </c>
      <c r="D14" s="7" t="str">
        <f>IF($B14="","",IF(VLOOKUP($B14,選手名簿!$A$9:$Q$58,3)="","",VLOOKUP($B14,選手名簿!$A$9:$Q$58,3)))</f>
        <v/>
      </c>
      <c r="E14" s="7" t="str">
        <f>IF($B14="","",IF(VLOOKUP($B14,選手名簿!$A$9:$Q$58,4)="","",VLOOKUP($B14,選手名簿!$A$9:$Q$58,4)))</f>
        <v/>
      </c>
      <c r="F14" s="7" t="str">
        <f>IF($B14="","",IF(VLOOKUP($B14,選手名簿!$A$9:$Q$58,5)="","",VLOOKUP($B14,選手名簿!$A$9:$Q$58,5)))</f>
        <v/>
      </c>
    </row>
    <row r="15" spans="1:6" ht="21" customHeight="1" x14ac:dyDescent="0.2">
      <c r="A15" s="150" t="s">
        <v>41</v>
      </c>
      <c r="B15" s="77"/>
      <c r="C15" s="6" t="str">
        <f>IF($B15="","",IF(VLOOKUP($B15,選手名簿!$A$9:$Q$58,2)="","",VLOOKUP($B15,選手名簿!$A$9:$Q$58,2)))</f>
        <v/>
      </c>
      <c r="D15" s="6" t="str">
        <f>IF($B15="","",IF(VLOOKUP($B15,選手名簿!$A$9:$Q$58,3)="","",VLOOKUP($B15,選手名簿!$A$9:$Q$58,3)))</f>
        <v/>
      </c>
      <c r="E15" s="6" t="str">
        <f>IF($B15="","",IF(VLOOKUP($B15,選手名簿!$A$9:$Q$58,4)="","",VLOOKUP($B15,選手名簿!$A$9:$Q$58,4)))</f>
        <v/>
      </c>
      <c r="F15" s="6" t="str">
        <f>IF($B15="","",IF(VLOOKUP($B15,選手名簿!$A$9:$Q$58,5)="","",VLOOKUP($B15,選手名簿!$A$9:$Q$58,5)))</f>
        <v/>
      </c>
    </row>
    <row r="16" spans="1:6" ht="21" customHeight="1" x14ac:dyDescent="0.2">
      <c r="A16" s="151"/>
      <c r="B16" s="78"/>
      <c r="C16" s="7" t="str">
        <f>IF($B16="","",IF(VLOOKUP($B16,選手名簿!$A$9:$Q$58,2)="","",VLOOKUP($B16,選手名簿!$A$9:$Q$58,2)))</f>
        <v/>
      </c>
      <c r="D16" s="7" t="str">
        <f>IF($B16="","",IF(VLOOKUP($B16,選手名簿!$A$9:$Q$58,3)="","",VLOOKUP($B16,選手名簿!$A$9:$Q$58,3)))</f>
        <v/>
      </c>
      <c r="E16" s="7" t="str">
        <f>IF($B16="","",IF(VLOOKUP($B16,選手名簿!$A$9:$Q$58,4)="","",VLOOKUP($B16,選手名簿!$A$9:$Q$58,4)))</f>
        <v/>
      </c>
      <c r="F16" s="7" t="str">
        <f>IF($B16="","",IF(VLOOKUP($B16,選手名簿!$A$9:$Q$58,5)="","",VLOOKUP($B16,選手名簿!$A$9:$Q$58,5)))</f>
        <v/>
      </c>
    </row>
    <row r="17" spans="1:6" ht="21" customHeight="1" x14ac:dyDescent="0.2">
      <c r="A17" s="150" t="s">
        <v>42</v>
      </c>
      <c r="B17" s="77"/>
      <c r="C17" s="6" t="str">
        <f>IF($B17="","",IF(VLOOKUP($B17,選手名簿!$A$9:$Q$58,2)="","",VLOOKUP($B17,選手名簿!$A$9:$Q$58,2)))</f>
        <v/>
      </c>
      <c r="D17" s="6" t="str">
        <f>IF($B17="","",IF(VLOOKUP($B17,選手名簿!$A$9:$Q$58,3)="","",VLOOKUP($B17,選手名簿!$A$9:$Q$58,3)))</f>
        <v/>
      </c>
      <c r="E17" s="6" t="str">
        <f>IF($B17="","",IF(VLOOKUP($B17,選手名簿!$A$9:$Q$58,4)="","",VLOOKUP($B17,選手名簿!$A$9:$Q$58,4)))</f>
        <v/>
      </c>
      <c r="F17" s="6" t="str">
        <f>IF($B17="","",IF(VLOOKUP($B17,選手名簿!$A$9:$Q$58,5)="","",VLOOKUP($B17,選手名簿!$A$9:$Q$58,5)))</f>
        <v/>
      </c>
    </row>
    <row r="18" spans="1:6" ht="21" customHeight="1" x14ac:dyDescent="0.2">
      <c r="A18" s="151"/>
      <c r="B18" s="78"/>
      <c r="C18" s="7" t="str">
        <f>IF($B18="","",IF(VLOOKUP($B18,選手名簿!$A$9:$Q$58,2)="","",VLOOKUP($B18,選手名簿!$A$9:$Q$58,2)))</f>
        <v/>
      </c>
      <c r="D18" s="7" t="str">
        <f>IF($B18="","",IF(VLOOKUP($B18,選手名簿!$A$9:$Q$58,3)="","",VLOOKUP($B18,選手名簿!$A$9:$Q$58,3)))</f>
        <v/>
      </c>
      <c r="E18" s="7" t="str">
        <f>IF($B18="","",IF(VLOOKUP($B18,選手名簿!$A$9:$Q$58,4)="","",VLOOKUP($B18,選手名簿!$A$9:$Q$58,4)))</f>
        <v/>
      </c>
      <c r="F18" s="7" t="str">
        <f>IF($B18="","",IF(VLOOKUP($B18,選手名簿!$A$9:$Q$58,5)="","",VLOOKUP($B18,選手名簿!$A$9:$Q$58,5)))</f>
        <v/>
      </c>
    </row>
    <row r="19" spans="1:6" ht="21" customHeight="1" x14ac:dyDescent="0.2">
      <c r="A19" s="150" t="s">
        <v>43</v>
      </c>
      <c r="B19" s="77"/>
      <c r="C19" s="6" t="str">
        <f>IF($B19="","",IF(VLOOKUP($B19,選手名簿!$A$9:$Q$58,2)="","",VLOOKUP($B19,選手名簿!$A$9:$Q$58,2)))</f>
        <v/>
      </c>
      <c r="D19" s="6" t="str">
        <f>IF($B19="","",IF(VLOOKUP($B19,選手名簿!$A$9:$Q$58,3)="","",VLOOKUP($B19,選手名簿!$A$9:$Q$58,3)))</f>
        <v/>
      </c>
      <c r="E19" s="6" t="str">
        <f>IF($B19="","",IF(VLOOKUP($B19,選手名簿!$A$9:$Q$58,4)="","",VLOOKUP($B19,選手名簿!$A$9:$Q$58,4)))</f>
        <v/>
      </c>
      <c r="F19" s="6" t="str">
        <f>IF($B19="","",IF(VLOOKUP($B19,選手名簿!$A$9:$Q$58,5)="","",VLOOKUP($B19,選手名簿!$A$9:$Q$58,5)))</f>
        <v/>
      </c>
    </row>
    <row r="20" spans="1:6" ht="21" customHeight="1" x14ac:dyDescent="0.2">
      <c r="A20" s="151"/>
      <c r="B20" s="78"/>
      <c r="C20" s="7" t="str">
        <f>IF($B20="","",IF(VLOOKUP($B20,選手名簿!$A$9:$Q$58,2)="","",VLOOKUP($B20,選手名簿!$A$9:$Q$58,2)))</f>
        <v/>
      </c>
      <c r="D20" s="7" t="str">
        <f>IF($B20="","",IF(VLOOKUP($B20,選手名簿!$A$9:$Q$58,3)="","",VLOOKUP($B20,選手名簿!$A$9:$Q$58,3)))</f>
        <v/>
      </c>
      <c r="E20" s="7" t="str">
        <f>IF($B20="","",IF(VLOOKUP($B20,選手名簿!$A$9:$Q$58,4)="","",VLOOKUP($B20,選手名簿!$A$9:$Q$58,4)))</f>
        <v/>
      </c>
      <c r="F20" s="7" t="str">
        <f>IF($B20="","",IF(VLOOKUP($B20,選手名簿!$A$9:$Q$58,5)="","",VLOOKUP($B20,選手名簿!$A$9:$Q$58,5)))</f>
        <v/>
      </c>
    </row>
    <row r="21" spans="1:6" ht="21" customHeight="1" x14ac:dyDescent="0.2">
      <c r="A21" s="150" t="s">
        <v>44</v>
      </c>
      <c r="B21" s="77"/>
      <c r="C21" s="6" t="str">
        <f>IF($B21="","",IF(VLOOKUP($B21,選手名簿!$A$9:$Q$58,2)="","",VLOOKUP($B21,選手名簿!$A$9:$Q$58,2)))</f>
        <v/>
      </c>
      <c r="D21" s="6" t="str">
        <f>IF($B21="","",IF(VLOOKUP($B21,選手名簿!$A$9:$Q$58,3)="","",VLOOKUP($B21,選手名簿!$A$9:$Q$58,3)))</f>
        <v/>
      </c>
      <c r="E21" s="6" t="str">
        <f>IF($B21="","",IF(VLOOKUP($B21,選手名簿!$A$9:$Q$58,4)="","",VLOOKUP($B21,選手名簿!$A$9:$Q$58,4)))</f>
        <v/>
      </c>
      <c r="F21" s="6" t="str">
        <f>IF($B21="","",IF(VLOOKUP($B21,選手名簿!$A$9:$Q$58,5)="","",VLOOKUP($B21,選手名簿!$A$9:$Q$58,5)))</f>
        <v/>
      </c>
    </row>
    <row r="22" spans="1:6" ht="21" customHeight="1" x14ac:dyDescent="0.2">
      <c r="A22" s="151"/>
      <c r="B22" s="78"/>
      <c r="C22" s="7" t="str">
        <f>IF($B22="","",IF(VLOOKUP($B22,選手名簿!$A$9:$Q$58,2)="","",VLOOKUP($B22,選手名簿!$A$9:$Q$58,2)))</f>
        <v/>
      </c>
      <c r="D22" s="7" t="str">
        <f>IF($B22="","",IF(VLOOKUP($B22,選手名簿!$A$9:$Q$58,3)="","",VLOOKUP($B22,選手名簿!$A$9:$Q$58,3)))</f>
        <v/>
      </c>
      <c r="E22" s="7" t="str">
        <f>IF($B22="","",IF(VLOOKUP($B22,選手名簿!$A$9:$Q$58,4)="","",VLOOKUP($B22,選手名簿!$A$9:$Q$58,4)))</f>
        <v/>
      </c>
      <c r="F22" s="7" t="str">
        <f>IF($B22="","",IF(VLOOKUP($B22,選手名簿!$A$9:$Q$58,5)="","",VLOOKUP($B22,選手名簿!$A$9:$Q$58,5)))</f>
        <v/>
      </c>
    </row>
    <row r="23" spans="1:6" ht="21" customHeight="1" x14ac:dyDescent="0.2">
      <c r="A23" s="150" t="s">
        <v>45</v>
      </c>
      <c r="B23" s="77"/>
      <c r="C23" s="6" t="str">
        <f>IF($B23="","",IF(VLOOKUP($B23,選手名簿!$A$9:$Q$58,2)="","",VLOOKUP($B23,選手名簿!$A$9:$Q$58,2)))</f>
        <v/>
      </c>
      <c r="D23" s="6" t="str">
        <f>IF($B23="","",IF(VLOOKUP($B23,選手名簿!$A$9:$Q$58,3)="","",VLOOKUP($B23,選手名簿!$A$9:$Q$58,3)))</f>
        <v/>
      </c>
      <c r="E23" s="6" t="str">
        <f>IF($B23="","",IF(VLOOKUP($B23,選手名簿!$A$9:$Q$58,4)="","",VLOOKUP($B23,選手名簿!$A$9:$Q$58,4)))</f>
        <v/>
      </c>
      <c r="F23" s="6" t="str">
        <f>IF($B23="","",IF(VLOOKUP($B23,選手名簿!$A$9:$Q$58,5)="","",VLOOKUP($B23,選手名簿!$A$9:$Q$58,5)))</f>
        <v/>
      </c>
    </row>
    <row r="24" spans="1:6" ht="21" customHeight="1" x14ac:dyDescent="0.2">
      <c r="A24" s="151"/>
      <c r="B24" s="78"/>
      <c r="C24" s="7" t="str">
        <f>IF($B24="","",IF(VLOOKUP($B24,選手名簿!$A$9:$Q$58,2)="","",VLOOKUP($B24,選手名簿!$A$9:$Q$58,2)))</f>
        <v/>
      </c>
      <c r="D24" s="7" t="str">
        <f>IF($B24="","",IF(VLOOKUP($B24,選手名簿!$A$9:$Q$58,3)="","",VLOOKUP($B24,選手名簿!$A$9:$Q$58,3)))</f>
        <v/>
      </c>
      <c r="E24" s="7" t="str">
        <f>IF($B24="","",IF(VLOOKUP($B24,選手名簿!$A$9:$Q$58,4)="","",VLOOKUP($B24,選手名簿!$A$9:$Q$58,4)))</f>
        <v/>
      </c>
      <c r="F24" s="7" t="str">
        <f>IF($B24="","",IF(VLOOKUP($B24,選手名簿!$A$9:$Q$58,5)="","",VLOOKUP($B24,選手名簿!$A$9:$Q$58,5)))</f>
        <v/>
      </c>
    </row>
    <row r="25" spans="1:6" ht="21" customHeight="1" x14ac:dyDescent="0.2">
      <c r="A25" s="150" t="s">
        <v>46</v>
      </c>
      <c r="B25" s="77"/>
      <c r="C25" s="6" t="str">
        <f>IF($B25="","",IF(VLOOKUP($B25,選手名簿!$A$9:$Q$58,2)="","",VLOOKUP($B25,選手名簿!$A$9:$Q$58,2)))</f>
        <v/>
      </c>
      <c r="D25" s="6" t="str">
        <f>IF($B25="","",IF(VLOOKUP($B25,選手名簿!$A$9:$Q$58,3)="","",VLOOKUP($B25,選手名簿!$A$9:$Q$58,3)))</f>
        <v/>
      </c>
      <c r="E25" s="6" t="str">
        <f>IF($B25="","",IF(VLOOKUP($B25,選手名簿!$A$9:$Q$58,4)="","",VLOOKUP($B25,選手名簿!$A$9:$Q$58,4)))</f>
        <v/>
      </c>
      <c r="F25" s="6" t="str">
        <f>IF($B25="","",IF(VLOOKUP($B25,選手名簿!$A$9:$Q$58,5)="","",VLOOKUP($B25,選手名簿!$A$9:$Q$58,5)))</f>
        <v/>
      </c>
    </row>
    <row r="26" spans="1:6" ht="21" customHeight="1" x14ac:dyDescent="0.2">
      <c r="A26" s="151"/>
      <c r="B26" s="78"/>
      <c r="C26" s="7" t="str">
        <f>IF($B26="","",IF(VLOOKUP($B26,選手名簿!$A$9:$Q$58,2)="","",VLOOKUP($B26,選手名簿!$A$9:$Q$58,2)))</f>
        <v/>
      </c>
      <c r="D26" s="7" t="str">
        <f>IF($B26="","",IF(VLOOKUP($B26,選手名簿!$A$9:$Q$58,3)="","",VLOOKUP($B26,選手名簿!$A$9:$Q$58,3)))</f>
        <v/>
      </c>
      <c r="E26" s="7" t="str">
        <f>IF($B26="","",IF(VLOOKUP($B26,選手名簿!$A$9:$Q$58,4)="","",VLOOKUP($B26,選手名簿!$A$9:$Q$58,4)))</f>
        <v/>
      </c>
      <c r="F26" s="7" t="str">
        <f>IF($B26="","",IF(VLOOKUP($B26,選手名簿!$A$9:$Q$58,5)="","",VLOOKUP($B26,選手名簿!$A$9:$Q$58,5)))</f>
        <v/>
      </c>
    </row>
    <row r="27" spans="1:6" ht="21" customHeight="1" x14ac:dyDescent="0.2">
      <c r="A27" s="150" t="s">
        <v>47</v>
      </c>
      <c r="B27" s="77"/>
      <c r="C27" s="6" t="str">
        <f>IF($B27="","",IF(VLOOKUP($B27,選手名簿!$A$9:$Q$58,2)="","",VLOOKUP($B27,選手名簿!$A$9:$Q$58,2)))</f>
        <v/>
      </c>
      <c r="D27" s="6" t="str">
        <f>IF($B27="","",IF(VLOOKUP($B27,選手名簿!$A$9:$Q$58,3)="","",VLOOKUP($B27,選手名簿!$A$9:$Q$58,3)))</f>
        <v/>
      </c>
      <c r="E27" s="6" t="str">
        <f>IF($B27="","",IF(VLOOKUP($B27,選手名簿!$A$9:$Q$58,4)="","",VLOOKUP($B27,選手名簿!$A$9:$Q$58,4)))</f>
        <v/>
      </c>
      <c r="F27" s="6" t="str">
        <f>IF($B27="","",IF(VLOOKUP($B27,選手名簿!$A$9:$Q$58,5)="","",VLOOKUP($B27,選手名簿!$A$9:$Q$58,5)))</f>
        <v/>
      </c>
    </row>
    <row r="28" spans="1:6" ht="21" customHeight="1" x14ac:dyDescent="0.2">
      <c r="A28" s="151"/>
      <c r="B28" s="78"/>
      <c r="C28" s="7" t="str">
        <f>IF($B28="","",IF(VLOOKUP($B28,選手名簿!$A$9:$Q$58,2)="","",VLOOKUP($B28,選手名簿!$A$9:$Q$58,2)))</f>
        <v/>
      </c>
      <c r="D28" s="7" t="str">
        <f>IF($B28="","",IF(VLOOKUP($B28,選手名簿!$A$9:$Q$58,3)="","",VLOOKUP($B28,選手名簿!$A$9:$Q$58,3)))</f>
        <v/>
      </c>
      <c r="E28" s="7" t="str">
        <f>IF($B28="","",IF(VLOOKUP($B28,選手名簿!$A$9:$Q$58,4)="","",VLOOKUP($B28,選手名簿!$A$9:$Q$58,4)))</f>
        <v/>
      </c>
      <c r="F28" s="7" t="str">
        <f>IF($B28="","",IF(VLOOKUP($B28,選手名簿!$A$9:$Q$58,5)="","",VLOOKUP($B28,選手名簿!$A$9:$Q$58,5)))</f>
        <v/>
      </c>
    </row>
    <row r="29" spans="1:6" ht="21" customHeight="1" x14ac:dyDescent="0.2">
      <c r="A29" s="150" t="s">
        <v>48</v>
      </c>
      <c r="B29" s="77"/>
      <c r="C29" s="6" t="str">
        <f>IF($B29="","",IF(VLOOKUP($B29,選手名簿!$A$9:$Q$58,2)="","",VLOOKUP($B29,選手名簿!$A$9:$Q$58,2)))</f>
        <v/>
      </c>
      <c r="D29" s="6" t="str">
        <f>IF($B29="","",IF(VLOOKUP($B29,選手名簿!$A$9:$Q$58,3)="","",VLOOKUP($B29,選手名簿!$A$9:$Q$58,3)))</f>
        <v/>
      </c>
      <c r="E29" s="6" t="str">
        <f>IF($B29="","",IF(VLOOKUP($B29,選手名簿!$A$9:$Q$58,4)="","",VLOOKUP($B29,選手名簿!$A$9:$Q$58,4)))</f>
        <v/>
      </c>
      <c r="F29" s="6" t="str">
        <f>IF($B29="","",IF(VLOOKUP($B29,選手名簿!$A$9:$Q$58,5)="","",VLOOKUP($B29,選手名簿!$A$9:$Q$58,5)))</f>
        <v/>
      </c>
    </row>
    <row r="30" spans="1:6" ht="21" customHeight="1" x14ac:dyDescent="0.2">
      <c r="A30" s="151"/>
      <c r="B30" s="78"/>
      <c r="C30" s="7" t="str">
        <f>IF($B30="","",IF(VLOOKUP($B30,選手名簿!$A$9:$Q$58,2)="","",VLOOKUP($B30,選手名簿!$A$9:$Q$58,2)))</f>
        <v/>
      </c>
      <c r="D30" s="7" t="str">
        <f>IF($B30="","",IF(VLOOKUP($B30,選手名簿!$A$9:$Q$58,3)="","",VLOOKUP($B30,選手名簿!$A$9:$Q$58,3)))</f>
        <v/>
      </c>
      <c r="E30" s="7" t="str">
        <f>IF($B30="","",IF(VLOOKUP($B30,選手名簿!$A$9:$Q$58,4)="","",VLOOKUP($B30,選手名簿!$A$9:$Q$58,4)))</f>
        <v/>
      </c>
      <c r="F30" s="7" t="str">
        <f>IF($B30="","",IF(VLOOKUP($B30,選手名簿!$A$9:$Q$58,5)="","",VLOOKUP($B30,選手名簿!$A$9:$Q$58,5)))</f>
        <v/>
      </c>
    </row>
    <row r="31" spans="1:6" ht="21" customHeight="1" x14ac:dyDescent="0.2">
      <c r="A31" s="150" t="s">
        <v>49</v>
      </c>
      <c r="B31" s="77"/>
      <c r="C31" s="6" t="str">
        <f>IF($B31="","",IF(VLOOKUP($B31,選手名簿!$A$9:$Q$58,2)="","",VLOOKUP($B31,選手名簿!$A$9:$Q$58,2)))</f>
        <v/>
      </c>
      <c r="D31" s="6" t="str">
        <f>IF($B31="","",IF(VLOOKUP($B31,選手名簿!$A$9:$Q$58,3)="","",VLOOKUP($B31,選手名簿!$A$9:$Q$58,3)))</f>
        <v/>
      </c>
      <c r="E31" s="6" t="str">
        <f>IF($B31="","",IF(VLOOKUP($B31,選手名簿!$A$9:$Q$58,4)="","",VLOOKUP($B31,選手名簿!$A$9:$Q$58,4)))</f>
        <v/>
      </c>
      <c r="F31" s="6" t="str">
        <f>IF($B31="","",IF(VLOOKUP($B31,選手名簿!$A$9:$Q$58,5)="","",VLOOKUP($B31,選手名簿!$A$9:$Q$58,5)))</f>
        <v/>
      </c>
    </row>
    <row r="32" spans="1:6" ht="21" customHeight="1" x14ac:dyDescent="0.2">
      <c r="A32" s="151"/>
      <c r="B32" s="78"/>
      <c r="C32" s="7" t="str">
        <f>IF($B32="","",IF(VLOOKUP($B32,選手名簿!$A$9:$Q$58,2)="","",VLOOKUP($B32,選手名簿!$A$9:$Q$58,2)))</f>
        <v/>
      </c>
      <c r="D32" s="7" t="str">
        <f>IF($B32="","",IF(VLOOKUP($B32,選手名簿!$A$9:$Q$58,3)="","",VLOOKUP($B32,選手名簿!$A$9:$Q$58,3)))</f>
        <v/>
      </c>
      <c r="E32" s="7" t="str">
        <f>IF($B32="","",IF(VLOOKUP($B32,選手名簿!$A$9:$Q$58,4)="","",VLOOKUP($B32,選手名簿!$A$9:$Q$58,4)))</f>
        <v/>
      </c>
      <c r="F32" s="7" t="str">
        <f>IF($B32="","",IF(VLOOKUP($B32,選手名簿!$A$9:$Q$58,5)="","",VLOOKUP($B32,選手名簿!$A$9:$Q$58,5)))</f>
        <v/>
      </c>
    </row>
    <row r="33" spans="1:6" ht="21" customHeight="1" x14ac:dyDescent="0.2">
      <c r="A33" s="150" t="s">
        <v>50</v>
      </c>
      <c r="B33" s="77"/>
      <c r="C33" s="6" t="str">
        <f>IF($B33="","",IF(VLOOKUP($B33,選手名簿!$A$9:$Q$58,2)="","",VLOOKUP($B33,選手名簿!$A$9:$Q$58,2)))</f>
        <v/>
      </c>
      <c r="D33" s="6" t="str">
        <f>IF($B33="","",IF(VLOOKUP($B33,選手名簿!$A$9:$Q$58,3)="","",VLOOKUP($B33,選手名簿!$A$9:$Q$58,3)))</f>
        <v/>
      </c>
      <c r="E33" s="6" t="str">
        <f>IF($B33="","",IF(VLOOKUP($B33,選手名簿!$A$9:$Q$58,4)="","",VLOOKUP($B33,選手名簿!$A$9:$Q$58,4)))</f>
        <v/>
      </c>
      <c r="F33" s="6" t="str">
        <f>IF($B33="","",IF(VLOOKUP($B33,選手名簿!$A$9:$Q$58,5)="","",VLOOKUP($B33,選手名簿!$A$9:$Q$58,5)))</f>
        <v/>
      </c>
    </row>
    <row r="34" spans="1:6" ht="21" customHeight="1" x14ac:dyDescent="0.2">
      <c r="A34" s="151"/>
      <c r="B34" s="78"/>
      <c r="C34" s="7" t="str">
        <f>IF($B34="","",IF(VLOOKUP($B34,選手名簿!$A$9:$Q$58,2)="","",VLOOKUP($B34,選手名簿!$A$9:$Q$58,2)))</f>
        <v/>
      </c>
      <c r="D34" s="7" t="str">
        <f>IF($B34="","",IF(VLOOKUP($B34,選手名簿!$A$9:$Q$58,3)="","",VLOOKUP($B34,選手名簿!$A$9:$Q$58,3)))</f>
        <v/>
      </c>
      <c r="E34" s="7" t="str">
        <f>IF($B34="","",IF(VLOOKUP($B34,選手名簿!$A$9:$Q$58,4)="","",VLOOKUP($B34,選手名簿!$A$9:$Q$58,4)))</f>
        <v/>
      </c>
      <c r="F34" s="7" t="str">
        <f>IF($B34="","",IF(VLOOKUP($B34,選手名簿!$A$9:$Q$58,5)="","",VLOOKUP($B34,選手名簿!$A$9:$Q$58,5)))</f>
        <v/>
      </c>
    </row>
    <row r="38" spans="1:6" x14ac:dyDescent="0.2">
      <c r="B38" t="s">
        <v>26</v>
      </c>
    </row>
    <row r="40" spans="1:6" x14ac:dyDescent="0.2">
      <c r="B40" s="244" t="str">
        <f>選手名簿!M3</f>
        <v>２０２５年４月●日　　</v>
      </c>
      <c r="C40" s="244"/>
    </row>
    <row r="42" spans="1:6" x14ac:dyDescent="0.2">
      <c r="A42" s="114">
        <f>選手名簿!$B$3</f>
        <v>0</v>
      </c>
      <c r="B42" t="s">
        <v>205</v>
      </c>
      <c r="E42" s="139">
        <f>納入一覧表!$E$4</f>
        <v>0</v>
      </c>
      <c r="F42" s="140"/>
    </row>
  </sheetData>
  <sheetProtection algorithmName="SHA-512" hashValue="jFywn2oSQraoXt3kpTSig8AcMqIEECbloEM7nyRQ9vGdFo22QAEaJ2S9v8lrOYomjjCdZ7aQt2+BHJQwnYwzsg==" saltValue="Cgl2QBXXNkvAJKvVyB4cAA==" spinCount="100000" sheet="1" selectLockedCells="1"/>
  <mergeCells count="20">
    <mergeCell ref="B40:C40"/>
    <mergeCell ref="A23:A24"/>
    <mergeCell ref="A25:A26"/>
    <mergeCell ref="A27:A28"/>
    <mergeCell ref="A29:A30"/>
    <mergeCell ref="A31:A32"/>
    <mergeCell ref="A33:A34"/>
    <mergeCell ref="A21:A22"/>
    <mergeCell ref="A1:B1"/>
    <mergeCell ref="B3:E3"/>
    <mergeCell ref="B5:C5"/>
    <mergeCell ref="A9:A10"/>
    <mergeCell ref="B9:B10"/>
    <mergeCell ref="C9:D9"/>
    <mergeCell ref="E9:F9"/>
    <mergeCell ref="A11:A12"/>
    <mergeCell ref="A13:A14"/>
    <mergeCell ref="A15:A16"/>
    <mergeCell ref="A17:A18"/>
    <mergeCell ref="A19:A20"/>
  </mergeCells>
  <phoneticPr fontId="25"/>
  <printOptions horizontalCentered="1"/>
  <pageMargins left="0.78740157480314965" right="0.78740157480314965" top="0.78740157480314965" bottom="0.78740157480314965" header="0.51181102362204722" footer="0.51181102362204722"/>
  <pageSetup paperSize="9" orientation="portrait" horizontalDpi="0" verticalDpi="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F6CB1-5944-4151-A196-7DD163DEBD18}">
  <sheetPr>
    <tabColor indexed="10"/>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51" t="s">
        <v>227</v>
      </c>
      <c r="C5" s="252"/>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32.25" customHeight="1" x14ac:dyDescent="0.2">
      <c r="A11" s="2" t="s">
        <v>20</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6" ht="32.25" customHeight="1" x14ac:dyDescent="0.2">
      <c r="A12" s="2" t="s">
        <v>21</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row>
    <row r="13" spans="1:6" ht="32.25" customHeight="1" x14ac:dyDescent="0.2">
      <c r="A13" s="2" t="s">
        <v>22</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row>
    <row r="14" spans="1:6" ht="32.25" customHeight="1" x14ac:dyDescent="0.2">
      <c r="A14" s="2" t="s">
        <v>23</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row>
    <row r="15" spans="1:6" ht="32.25" customHeight="1" x14ac:dyDescent="0.2">
      <c r="A15" s="2" t="s">
        <v>24</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row>
    <row r="16" spans="1:6" ht="32.25" customHeight="1" x14ac:dyDescent="0.2">
      <c r="A16" s="2" t="s">
        <v>25</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row>
    <row r="17" spans="1:6" ht="32.25" customHeight="1" x14ac:dyDescent="0.2">
      <c r="A17" s="2" t="s">
        <v>28</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row>
    <row r="18" spans="1:6" ht="32.25" customHeight="1" x14ac:dyDescent="0.2">
      <c r="A18" s="2" t="s">
        <v>29</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row>
    <row r="19" spans="1:6" ht="32.25" customHeight="1" x14ac:dyDescent="0.2">
      <c r="A19" s="2" t="s">
        <v>30</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row>
    <row r="20" spans="1:6" ht="32.25" customHeight="1" x14ac:dyDescent="0.2">
      <c r="A20" s="2" t="s">
        <v>32</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row>
    <row r="21" spans="1:6" ht="32.25" customHeight="1" x14ac:dyDescent="0.2">
      <c r="A21" s="2" t="s">
        <v>33</v>
      </c>
      <c r="B21" s="59"/>
      <c r="C21" s="2" t="str">
        <f>IF($B21="","",IF(VLOOKUP($B21,選手名簿!$A$9:$Q$58,2)="","",VLOOKUP($B21,選手名簿!$A$9:$Q$58,2)))</f>
        <v/>
      </c>
      <c r="D21" s="2" t="str">
        <f>IF($B21="","",IF(VLOOKUP($B21,選手名簿!$A$9:$Q$58,3)="","",VLOOKUP($B21,選手名簿!$A$9:$Q$58,3)))</f>
        <v/>
      </c>
      <c r="E21" s="2" t="str">
        <f>IF($B21="","",IF(VLOOKUP($B21,選手名簿!$A$9:$Q$58,4)="","",VLOOKUP($B21,選手名簿!$A$9:$Q$58,4)))</f>
        <v/>
      </c>
      <c r="F21" s="2" t="str">
        <f>IF($B21="","",IF(VLOOKUP($B21,選手名簿!$A$9:$Q$58,5)="","",VLOOKUP($B21,選手名簿!$A$9:$Q$58,5)))</f>
        <v/>
      </c>
    </row>
    <row r="22" spans="1:6" ht="32.25" customHeight="1" x14ac:dyDescent="0.2">
      <c r="A22" s="2" t="s">
        <v>34</v>
      </c>
      <c r="B22" s="59"/>
      <c r="C22" s="2" t="str">
        <f>IF($B22="","",IF(VLOOKUP($B22,選手名簿!$A$9:$Q$58,2)="","",VLOOKUP($B22,選手名簿!$A$9:$Q$58,2)))</f>
        <v/>
      </c>
      <c r="D22" s="2" t="str">
        <f>IF($B22="","",IF(VLOOKUP($B22,選手名簿!$A$9:$Q$58,3)="","",VLOOKUP($B22,選手名簿!$A$9:$Q$58,3)))</f>
        <v/>
      </c>
      <c r="E22" s="2" t="str">
        <f>IF($B22="","",IF(VLOOKUP($B22,選手名簿!$A$9:$Q$58,4)="","",VLOOKUP($B22,選手名簿!$A$9:$Q$58,4)))</f>
        <v/>
      </c>
      <c r="F22" s="2" t="str">
        <f>IF($B22="","",IF(VLOOKUP($B22,選手名簿!$A$9:$Q$58,5)="","",VLOOKUP($B22,選手名簿!$A$9:$Q$58,5)))</f>
        <v/>
      </c>
    </row>
    <row r="23" spans="1:6" ht="32.25" customHeight="1" x14ac:dyDescent="0.2">
      <c r="A23" s="2" t="s">
        <v>35</v>
      </c>
      <c r="B23" s="59"/>
      <c r="C23" s="2" t="str">
        <f>IF($B23="","",IF(VLOOKUP($B23,選手名簿!$A$9:$Q$58,2)="","",VLOOKUP($B23,選手名簿!$A$9:$Q$58,2)))</f>
        <v/>
      </c>
      <c r="D23" s="2" t="str">
        <f>IF($B23="","",IF(VLOOKUP($B23,選手名簿!$A$9:$Q$58,3)="","",VLOOKUP($B23,選手名簿!$A$9:$Q$58,3)))</f>
        <v/>
      </c>
      <c r="E23" s="2" t="str">
        <f>IF($B23="","",IF(VLOOKUP($B23,選手名簿!$A$9:$Q$58,4)="","",VLOOKUP($B23,選手名簿!$A$9:$Q$58,4)))</f>
        <v/>
      </c>
      <c r="F23" s="2" t="str">
        <f>IF($B23="","",IF(VLOOKUP($B23,選手名簿!$A$9:$Q$58,5)="","",VLOOKUP($B23,選手名簿!$A$9:$Q$58,5)))</f>
        <v/>
      </c>
    </row>
    <row r="24" spans="1:6" ht="32.25" customHeight="1" x14ac:dyDescent="0.2">
      <c r="A24" s="2" t="s">
        <v>36</v>
      </c>
      <c r="B24" s="59"/>
      <c r="C24" s="2" t="str">
        <f>IF($B24="","",IF(VLOOKUP($B24,選手名簿!$A$9:$Q$58,2)="","",VLOOKUP($B24,選手名簿!$A$9:$Q$58,2)))</f>
        <v/>
      </c>
      <c r="D24" s="2" t="str">
        <f>IF($B24="","",IF(VLOOKUP($B24,選手名簿!$A$9:$Q$58,3)="","",VLOOKUP($B24,選手名簿!$A$9:$Q$58,3)))</f>
        <v/>
      </c>
      <c r="E24" s="2" t="str">
        <f>IF($B24="","",IF(VLOOKUP($B24,選手名簿!$A$9:$Q$58,4)="","",VLOOKUP($B24,選手名簿!$A$9:$Q$58,4)))</f>
        <v/>
      </c>
      <c r="F24" s="2" t="str">
        <f>IF($B24="","",IF(VLOOKUP($B24,選手名簿!$A$9:$Q$58,5)="","",VLOOKUP($B24,選手名簿!$A$9:$Q$58,5)))</f>
        <v/>
      </c>
    </row>
    <row r="25" spans="1:6" ht="32.25" customHeight="1" x14ac:dyDescent="0.2">
      <c r="A25" s="2" t="s">
        <v>37</v>
      </c>
      <c r="B25" s="59"/>
      <c r="C25" s="2" t="str">
        <f>IF($B25="","",IF(VLOOKUP($B25,選手名簿!$A$9:$Q$58,2)="","",VLOOKUP($B25,選手名簿!$A$9:$Q$58,2)))</f>
        <v/>
      </c>
      <c r="D25" s="2" t="str">
        <f>IF($B25="","",IF(VLOOKUP($B25,選手名簿!$A$9:$Q$58,3)="","",VLOOKUP($B25,選手名簿!$A$9:$Q$58,3)))</f>
        <v/>
      </c>
      <c r="E25" s="2" t="str">
        <f>IF($B25="","",IF(VLOOKUP($B25,選手名簿!$A$9:$Q$58,4)="","",VLOOKUP($B25,選手名簿!$A$9:$Q$58,4)))</f>
        <v/>
      </c>
      <c r="F25" s="2" t="str">
        <f>IF($B25="","",IF(VLOOKUP($B25,選手名簿!$A$9:$Q$58,5)="","",VLOOKUP($B25,選手名簿!$A$9:$Q$58,5)))</f>
        <v/>
      </c>
    </row>
    <row r="26" spans="1:6" ht="32.25" customHeight="1" x14ac:dyDescent="0.2">
      <c r="A26" s="2" t="s">
        <v>38</v>
      </c>
      <c r="B26" s="59"/>
      <c r="C26" s="2" t="str">
        <f>IF($B26="","",IF(VLOOKUP($B26,選手名簿!$A$9:$Q$58,2)="","",VLOOKUP($B26,選手名簿!$A$9:$Q$58,2)))</f>
        <v/>
      </c>
      <c r="D26" s="2" t="str">
        <f>IF($B26="","",IF(VLOOKUP($B26,選手名簿!$A$9:$Q$58,3)="","",VLOOKUP($B26,選手名簿!$A$9:$Q$58,3)))</f>
        <v/>
      </c>
      <c r="E26" s="2" t="str">
        <f>IF($B26="","",IF(VLOOKUP($B26,選手名簿!$A$9:$Q$58,4)="","",VLOOKUP($B26,選手名簿!$A$9:$Q$58,4)))</f>
        <v/>
      </c>
      <c r="F26" s="2" t="str">
        <f>IF($B26="","",IF(VLOOKUP($B26,選手名簿!$A$9:$Q$58,5)="","",VLOOKUP($B26,選手名簿!$A$9:$Q$58,5)))</f>
        <v/>
      </c>
    </row>
    <row r="30" spans="1:6" x14ac:dyDescent="0.2">
      <c r="B30" t="s">
        <v>26</v>
      </c>
    </row>
    <row r="32" spans="1:6" x14ac:dyDescent="0.2">
      <c r="B32" s="244" t="str">
        <f>選手名簿!M3</f>
        <v>２０２５年４月●日　　</v>
      </c>
      <c r="C32" s="244"/>
    </row>
    <row r="34" spans="1:6" x14ac:dyDescent="0.2">
      <c r="A34" s="114">
        <f>選手名簿!$B$3</f>
        <v>0</v>
      </c>
      <c r="B34" t="s">
        <v>205</v>
      </c>
      <c r="E34" s="139">
        <f>納入一覧表!$E$4</f>
        <v>0</v>
      </c>
      <c r="F34" s="140"/>
    </row>
  </sheetData>
  <sheetProtection algorithmName="SHA-512" hashValue="lNVCfKvKJBJCeIV5htRs3sCVCIYfbq5mOx8DG3ea4EHdhrU0o5aDaBe9h0pme2VmhnI9mjMC7kA5M3K2Glwm5w==" saltValue="kBJD21xnUBT3lXckmA7nvQ==" spinCount="100000" sheet="1" selectLockedCells="1"/>
  <mergeCells count="8">
    <mergeCell ref="B32:C32"/>
    <mergeCell ref="A1:B1"/>
    <mergeCell ref="B3:E3"/>
    <mergeCell ref="B5:C5"/>
    <mergeCell ref="A9:A10"/>
    <mergeCell ref="B9:B10"/>
    <mergeCell ref="C9:D9"/>
    <mergeCell ref="E9:F9"/>
  </mergeCells>
  <phoneticPr fontId="25"/>
  <printOptions horizontalCentered="1"/>
  <pageMargins left="0.78740157480314965" right="0.78740157480314965" top="0.78740157480314965" bottom="0.78740157480314965" header="0.51181102362204722" footer="0.51181102362204722"/>
  <pageSetup paperSize="9" orientation="portrait" horizontalDpi="0" verticalDpi="0"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CF409-7B91-4FEB-98FB-E5BDB44A5974}">
  <sheetPr>
    <tabColor indexed="10"/>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51" t="s">
        <v>228</v>
      </c>
      <c r="C5" s="252"/>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21" customHeight="1" x14ac:dyDescent="0.2">
      <c r="A11" s="150" t="s">
        <v>39</v>
      </c>
      <c r="B11" s="77"/>
      <c r="C11" s="6" t="str">
        <f>IF($B11="","",IF(VLOOKUP($B11,選手名簿!$A$9:$Q$58,2)="","",VLOOKUP($B11,選手名簿!$A$9:$Q$58,2)))</f>
        <v/>
      </c>
      <c r="D11" s="6" t="str">
        <f>IF($B11="","",IF(VLOOKUP($B11,選手名簿!$A$9:$Q$58,3)="","",VLOOKUP($B11,選手名簿!$A$9:$Q$58,3)))</f>
        <v/>
      </c>
      <c r="E11" s="6" t="str">
        <f>IF($B11="","",IF(VLOOKUP($B11,選手名簿!$A$9:$Q$58,4)="","",VLOOKUP($B11,選手名簿!$A$9:$Q$58,4)))</f>
        <v/>
      </c>
      <c r="F11" s="6" t="str">
        <f>IF($B11="","",IF(VLOOKUP($B11,選手名簿!$A$9:$Q$58,5)="","",VLOOKUP($B11,選手名簿!$A$9:$Q$58,5)))</f>
        <v/>
      </c>
    </row>
    <row r="12" spans="1:6" ht="21" customHeight="1" x14ac:dyDescent="0.2">
      <c r="A12" s="151"/>
      <c r="B12" s="78"/>
      <c r="C12" s="7" t="str">
        <f>IF($B12="","",IF(VLOOKUP($B12,選手名簿!$A$9:$Q$58,2)="","",VLOOKUP($B12,選手名簿!$A$9:$Q$58,2)))</f>
        <v/>
      </c>
      <c r="D12" s="7" t="str">
        <f>IF($B12="","",IF(VLOOKUP($B12,選手名簿!$A$9:$Q$58,3)="","",VLOOKUP($B12,選手名簿!$A$9:$Q$58,3)))</f>
        <v/>
      </c>
      <c r="E12" s="7" t="str">
        <f>IF($B12="","",IF(VLOOKUP($B12,選手名簿!$A$9:$Q$58,4)="","",VLOOKUP($B12,選手名簿!$A$9:$Q$58,4)))</f>
        <v/>
      </c>
      <c r="F12" s="7" t="str">
        <f>IF($B12="","",IF(VLOOKUP($B12,選手名簿!$A$9:$Q$58,5)="","",VLOOKUP($B12,選手名簿!$A$9:$Q$58,5)))</f>
        <v/>
      </c>
    </row>
    <row r="13" spans="1:6" ht="21" customHeight="1" x14ac:dyDescent="0.2">
      <c r="A13" s="150" t="s">
        <v>40</v>
      </c>
      <c r="B13" s="77"/>
      <c r="C13" s="6" t="str">
        <f>IF($B13="","",IF(VLOOKUP($B13,選手名簿!$A$9:$Q$58,2)="","",VLOOKUP($B13,選手名簿!$A$9:$Q$58,2)))</f>
        <v/>
      </c>
      <c r="D13" s="6" t="str">
        <f>IF($B13="","",IF(VLOOKUP($B13,選手名簿!$A$9:$Q$58,3)="","",VLOOKUP($B13,選手名簿!$A$9:$Q$58,3)))</f>
        <v/>
      </c>
      <c r="E13" s="6" t="str">
        <f>IF($B13="","",IF(VLOOKUP($B13,選手名簿!$A$9:$Q$58,4)="","",VLOOKUP($B13,選手名簿!$A$9:$Q$58,4)))</f>
        <v/>
      </c>
      <c r="F13" s="6" t="str">
        <f>IF($B13="","",IF(VLOOKUP($B13,選手名簿!$A$9:$Q$58,5)="","",VLOOKUP($B13,選手名簿!$A$9:$Q$58,5)))</f>
        <v/>
      </c>
    </row>
    <row r="14" spans="1:6" ht="21" customHeight="1" x14ac:dyDescent="0.2">
      <c r="A14" s="151"/>
      <c r="B14" s="78"/>
      <c r="C14" s="7" t="str">
        <f>IF($B14="","",IF(VLOOKUP($B14,選手名簿!$A$9:$Q$58,2)="","",VLOOKUP($B14,選手名簿!$A$9:$Q$58,2)))</f>
        <v/>
      </c>
      <c r="D14" s="7" t="str">
        <f>IF($B14="","",IF(VLOOKUP($B14,選手名簿!$A$9:$Q$58,3)="","",VLOOKUP($B14,選手名簿!$A$9:$Q$58,3)))</f>
        <v/>
      </c>
      <c r="E14" s="7" t="str">
        <f>IF($B14="","",IF(VLOOKUP($B14,選手名簿!$A$9:$Q$58,4)="","",VLOOKUP($B14,選手名簿!$A$9:$Q$58,4)))</f>
        <v/>
      </c>
      <c r="F14" s="7" t="str">
        <f>IF($B14="","",IF(VLOOKUP($B14,選手名簿!$A$9:$Q$58,5)="","",VLOOKUP($B14,選手名簿!$A$9:$Q$58,5)))</f>
        <v/>
      </c>
    </row>
    <row r="15" spans="1:6" ht="21" customHeight="1" x14ac:dyDescent="0.2">
      <c r="A15" s="150" t="s">
        <v>41</v>
      </c>
      <c r="B15" s="77"/>
      <c r="C15" s="6" t="str">
        <f>IF($B15="","",IF(VLOOKUP($B15,選手名簿!$A$9:$Q$58,2)="","",VLOOKUP($B15,選手名簿!$A$9:$Q$58,2)))</f>
        <v/>
      </c>
      <c r="D15" s="6" t="str">
        <f>IF($B15="","",IF(VLOOKUP($B15,選手名簿!$A$9:$Q$58,3)="","",VLOOKUP($B15,選手名簿!$A$9:$Q$58,3)))</f>
        <v/>
      </c>
      <c r="E15" s="6" t="str">
        <f>IF($B15="","",IF(VLOOKUP($B15,選手名簿!$A$9:$Q$58,4)="","",VLOOKUP($B15,選手名簿!$A$9:$Q$58,4)))</f>
        <v/>
      </c>
      <c r="F15" s="6" t="str">
        <f>IF($B15="","",IF(VLOOKUP($B15,選手名簿!$A$9:$Q$58,5)="","",VLOOKUP($B15,選手名簿!$A$9:$Q$58,5)))</f>
        <v/>
      </c>
    </row>
    <row r="16" spans="1:6" ht="21" customHeight="1" x14ac:dyDescent="0.2">
      <c r="A16" s="151"/>
      <c r="B16" s="78"/>
      <c r="C16" s="7" t="str">
        <f>IF($B16="","",IF(VLOOKUP($B16,選手名簿!$A$9:$Q$58,2)="","",VLOOKUP($B16,選手名簿!$A$9:$Q$58,2)))</f>
        <v/>
      </c>
      <c r="D16" s="7" t="str">
        <f>IF($B16="","",IF(VLOOKUP($B16,選手名簿!$A$9:$Q$58,3)="","",VLOOKUP($B16,選手名簿!$A$9:$Q$58,3)))</f>
        <v/>
      </c>
      <c r="E16" s="7" t="str">
        <f>IF($B16="","",IF(VLOOKUP($B16,選手名簿!$A$9:$Q$58,4)="","",VLOOKUP($B16,選手名簿!$A$9:$Q$58,4)))</f>
        <v/>
      </c>
      <c r="F16" s="7" t="str">
        <f>IF($B16="","",IF(VLOOKUP($B16,選手名簿!$A$9:$Q$58,5)="","",VLOOKUP($B16,選手名簿!$A$9:$Q$58,5)))</f>
        <v/>
      </c>
    </row>
    <row r="17" spans="1:6" ht="21" customHeight="1" x14ac:dyDescent="0.2">
      <c r="A17" s="150" t="s">
        <v>42</v>
      </c>
      <c r="B17" s="77"/>
      <c r="C17" s="6" t="str">
        <f>IF($B17="","",IF(VLOOKUP($B17,選手名簿!$A$9:$Q$58,2)="","",VLOOKUP($B17,選手名簿!$A$9:$Q$58,2)))</f>
        <v/>
      </c>
      <c r="D17" s="6" t="str">
        <f>IF($B17="","",IF(VLOOKUP($B17,選手名簿!$A$9:$Q$58,3)="","",VLOOKUP($B17,選手名簿!$A$9:$Q$58,3)))</f>
        <v/>
      </c>
      <c r="E17" s="6" t="str">
        <f>IF($B17="","",IF(VLOOKUP($B17,選手名簿!$A$9:$Q$58,4)="","",VLOOKUP($B17,選手名簿!$A$9:$Q$58,4)))</f>
        <v/>
      </c>
      <c r="F17" s="6" t="str">
        <f>IF($B17="","",IF(VLOOKUP($B17,選手名簿!$A$9:$Q$58,5)="","",VLOOKUP($B17,選手名簿!$A$9:$Q$58,5)))</f>
        <v/>
      </c>
    </row>
    <row r="18" spans="1:6" ht="21" customHeight="1" x14ac:dyDescent="0.2">
      <c r="A18" s="151"/>
      <c r="B18" s="78"/>
      <c r="C18" s="7" t="str">
        <f>IF($B18="","",IF(VLOOKUP($B18,選手名簿!$A$9:$Q$58,2)="","",VLOOKUP($B18,選手名簿!$A$9:$Q$58,2)))</f>
        <v/>
      </c>
      <c r="D18" s="7" t="str">
        <f>IF($B18="","",IF(VLOOKUP($B18,選手名簿!$A$9:$Q$58,3)="","",VLOOKUP($B18,選手名簿!$A$9:$Q$58,3)))</f>
        <v/>
      </c>
      <c r="E18" s="7" t="str">
        <f>IF($B18="","",IF(VLOOKUP($B18,選手名簿!$A$9:$Q$58,4)="","",VLOOKUP($B18,選手名簿!$A$9:$Q$58,4)))</f>
        <v/>
      </c>
      <c r="F18" s="7" t="str">
        <f>IF($B18="","",IF(VLOOKUP($B18,選手名簿!$A$9:$Q$58,5)="","",VLOOKUP($B18,選手名簿!$A$9:$Q$58,5)))</f>
        <v/>
      </c>
    </row>
    <row r="19" spans="1:6" ht="21" customHeight="1" x14ac:dyDescent="0.2">
      <c r="A19" s="150" t="s">
        <v>43</v>
      </c>
      <c r="B19" s="77"/>
      <c r="C19" s="6" t="str">
        <f>IF($B19="","",IF(VLOOKUP($B19,選手名簿!$A$9:$Q$58,2)="","",VLOOKUP($B19,選手名簿!$A$9:$Q$58,2)))</f>
        <v/>
      </c>
      <c r="D19" s="6" t="str">
        <f>IF($B19="","",IF(VLOOKUP($B19,選手名簿!$A$9:$Q$58,3)="","",VLOOKUP($B19,選手名簿!$A$9:$Q$58,3)))</f>
        <v/>
      </c>
      <c r="E19" s="6" t="str">
        <f>IF($B19="","",IF(VLOOKUP($B19,選手名簿!$A$9:$Q$58,4)="","",VLOOKUP($B19,選手名簿!$A$9:$Q$58,4)))</f>
        <v/>
      </c>
      <c r="F19" s="6" t="str">
        <f>IF($B19="","",IF(VLOOKUP($B19,選手名簿!$A$9:$Q$58,5)="","",VLOOKUP($B19,選手名簿!$A$9:$Q$58,5)))</f>
        <v/>
      </c>
    </row>
    <row r="20" spans="1:6" ht="21" customHeight="1" x14ac:dyDescent="0.2">
      <c r="A20" s="151"/>
      <c r="B20" s="78"/>
      <c r="C20" s="7" t="str">
        <f>IF($B20="","",IF(VLOOKUP($B20,選手名簿!$A$9:$Q$58,2)="","",VLOOKUP($B20,選手名簿!$A$9:$Q$58,2)))</f>
        <v/>
      </c>
      <c r="D20" s="7" t="str">
        <f>IF($B20="","",IF(VLOOKUP($B20,選手名簿!$A$9:$Q$58,3)="","",VLOOKUP($B20,選手名簿!$A$9:$Q$58,3)))</f>
        <v/>
      </c>
      <c r="E20" s="7" t="str">
        <f>IF($B20="","",IF(VLOOKUP($B20,選手名簿!$A$9:$Q$58,4)="","",VLOOKUP($B20,選手名簿!$A$9:$Q$58,4)))</f>
        <v/>
      </c>
      <c r="F20" s="7" t="str">
        <f>IF($B20="","",IF(VLOOKUP($B20,選手名簿!$A$9:$Q$58,5)="","",VLOOKUP($B20,選手名簿!$A$9:$Q$58,5)))</f>
        <v/>
      </c>
    </row>
    <row r="21" spans="1:6" ht="21" customHeight="1" x14ac:dyDescent="0.2">
      <c r="A21" s="150" t="s">
        <v>44</v>
      </c>
      <c r="B21" s="77"/>
      <c r="C21" s="6" t="str">
        <f>IF($B21="","",IF(VLOOKUP($B21,選手名簿!$A$9:$Q$58,2)="","",VLOOKUP($B21,選手名簿!$A$9:$Q$58,2)))</f>
        <v/>
      </c>
      <c r="D21" s="6" t="str">
        <f>IF($B21="","",IF(VLOOKUP($B21,選手名簿!$A$9:$Q$58,3)="","",VLOOKUP($B21,選手名簿!$A$9:$Q$58,3)))</f>
        <v/>
      </c>
      <c r="E21" s="6" t="str">
        <f>IF($B21="","",IF(VLOOKUP($B21,選手名簿!$A$9:$Q$58,4)="","",VLOOKUP($B21,選手名簿!$A$9:$Q$58,4)))</f>
        <v/>
      </c>
      <c r="F21" s="6" t="str">
        <f>IF($B21="","",IF(VLOOKUP($B21,選手名簿!$A$9:$Q$58,5)="","",VLOOKUP($B21,選手名簿!$A$9:$Q$58,5)))</f>
        <v/>
      </c>
    </row>
    <row r="22" spans="1:6" ht="21" customHeight="1" x14ac:dyDescent="0.2">
      <c r="A22" s="151"/>
      <c r="B22" s="78"/>
      <c r="C22" s="7" t="str">
        <f>IF($B22="","",IF(VLOOKUP($B22,選手名簿!$A$9:$Q$58,2)="","",VLOOKUP($B22,選手名簿!$A$9:$Q$58,2)))</f>
        <v/>
      </c>
      <c r="D22" s="7" t="str">
        <f>IF($B22="","",IF(VLOOKUP($B22,選手名簿!$A$9:$Q$58,3)="","",VLOOKUP($B22,選手名簿!$A$9:$Q$58,3)))</f>
        <v/>
      </c>
      <c r="E22" s="7" t="str">
        <f>IF($B22="","",IF(VLOOKUP($B22,選手名簿!$A$9:$Q$58,4)="","",VLOOKUP($B22,選手名簿!$A$9:$Q$58,4)))</f>
        <v/>
      </c>
      <c r="F22" s="7" t="str">
        <f>IF($B22="","",IF(VLOOKUP($B22,選手名簿!$A$9:$Q$58,5)="","",VLOOKUP($B22,選手名簿!$A$9:$Q$58,5)))</f>
        <v/>
      </c>
    </row>
    <row r="23" spans="1:6" ht="21" customHeight="1" x14ac:dyDescent="0.2">
      <c r="A23" s="150" t="s">
        <v>45</v>
      </c>
      <c r="B23" s="77"/>
      <c r="C23" s="6" t="str">
        <f>IF($B23="","",IF(VLOOKUP($B23,選手名簿!$A$9:$Q$58,2)="","",VLOOKUP($B23,選手名簿!$A$9:$Q$58,2)))</f>
        <v/>
      </c>
      <c r="D23" s="6" t="str">
        <f>IF($B23="","",IF(VLOOKUP($B23,選手名簿!$A$9:$Q$58,3)="","",VLOOKUP($B23,選手名簿!$A$9:$Q$58,3)))</f>
        <v/>
      </c>
      <c r="E23" s="6" t="str">
        <f>IF($B23="","",IF(VLOOKUP($B23,選手名簿!$A$9:$Q$58,4)="","",VLOOKUP($B23,選手名簿!$A$9:$Q$58,4)))</f>
        <v/>
      </c>
      <c r="F23" s="6" t="str">
        <f>IF($B23="","",IF(VLOOKUP($B23,選手名簿!$A$9:$Q$58,5)="","",VLOOKUP($B23,選手名簿!$A$9:$Q$58,5)))</f>
        <v/>
      </c>
    </row>
    <row r="24" spans="1:6" ht="21" customHeight="1" x14ac:dyDescent="0.2">
      <c r="A24" s="151"/>
      <c r="B24" s="78"/>
      <c r="C24" s="7" t="str">
        <f>IF($B24="","",IF(VLOOKUP($B24,選手名簿!$A$9:$Q$58,2)="","",VLOOKUP($B24,選手名簿!$A$9:$Q$58,2)))</f>
        <v/>
      </c>
      <c r="D24" s="7" t="str">
        <f>IF($B24="","",IF(VLOOKUP($B24,選手名簿!$A$9:$Q$58,3)="","",VLOOKUP($B24,選手名簿!$A$9:$Q$58,3)))</f>
        <v/>
      </c>
      <c r="E24" s="7" t="str">
        <f>IF($B24="","",IF(VLOOKUP($B24,選手名簿!$A$9:$Q$58,4)="","",VLOOKUP($B24,選手名簿!$A$9:$Q$58,4)))</f>
        <v/>
      </c>
      <c r="F24" s="7" t="str">
        <f>IF($B24="","",IF(VLOOKUP($B24,選手名簿!$A$9:$Q$58,5)="","",VLOOKUP($B24,選手名簿!$A$9:$Q$58,5)))</f>
        <v/>
      </c>
    </row>
    <row r="25" spans="1:6" ht="21" customHeight="1" x14ac:dyDescent="0.2">
      <c r="A25" s="150" t="s">
        <v>46</v>
      </c>
      <c r="B25" s="77"/>
      <c r="C25" s="6" t="str">
        <f>IF($B25="","",IF(VLOOKUP($B25,選手名簿!$A$9:$Q$58,2)="","",VLOOKUP($B25,選手名簿!$A$9:$Q$58,2)))</f>
        <v/>
      </c>
      <c r="D25" s="6" t="str">
        <f>IF($B25="","",IF(VLOOKUP($B25,選手名簿!$A$9:$Q$58,3)="","",VLOOKUP($B25,選手名簿!$A$9:$Q$58,3)))</f>
        <v/>
      </c>
      <c r="E25" s="6" t="str">
        <f>IF($B25="","",IF(VLOOKUP($B25,選手名簿!$A$9:$Q$58,4)="","",VLOOKUP($B25,選手名簿!$A$9:$Q$58,4)))</f>
        <v/>
      </c>
      <c r="F25" s="6" t="str">
        <f>IF($B25="","",IF(VLOOKUP($B25,選手名簿!$A$9:$Q$58,5)="","",VLOOKUP($B25,選手名簿!$A$9:$Q$58,5)))</f>
        <v/>
      </c>
    </row>
    <row r="26" spans="1:6" ht="21" customHeight="1" x14ac:dyDescent="0.2">
      <c r="A26" s="151"/>
      <c r="B26" s="78"/>
      <c r="C26" s="7" t="str">
        <f>IF($B26="","",IF(VLOOKUP($B26,選手名簿!$A$9:$Q$58,2)="","",VLOOKUP($B26,選手名簿!$A$9:$Q$58,2)))</f>
        <v/>
      </c>
      <c r="D26" s="7" t="str">
        <f>IF($B26="","",IF(VLOOKUP($B26,選手名簿!$A$9:$Q$58,3)="","",VLOOKUP($B26,選手名簿!$A$9:$Q$58,3)))</f>
        <v/>
      </c>
      <c r="E26" s="7" t="str">
        <f>IF($B26="","",IF(VLOOKUP($B26,選手名簿!$A$9:$Q$58,4)="","",VLOOKUP($B26,選手名簿!$A$9:$Q$58,4)))</f>
        <v/>
      </c>
      <c r="F26" s="7" t="str">
        <f>IF($B26="","",IF(VLOOKUP($B26,選手名簿!$A$9:$Q$58,5)="","",VLOOKUP($B26,選手名簿!$A$9:$Q$58,5)))</f>
        <v/>
      </c>
    </row>
    <row r="27" spans="1:6" ht="21" customHeight="1" x14ac:dyDescent="0.2">
      <c r="A27" s="150" t="s">
        <v>47</v>
      </c>
      <c r="B27" s="77"/>
      <c r="C27" s="6" t="str">
        <f>IF($B27="","",IF(VLOOKUP($B27,選手名簿!$A$9:$Q$58,2)="","",VLOOKUP($B27,選手名簿!$A$9:$Q$58,2)))</f>
        <v/>
      </c>
      <c r="D27" s="6" t="str">
        <f>IF($B27="","",IF(VLOOKUP($B27,選手名簿!$A$9:$Q$58,3)="","",VLOOKUP($B27,選手名簿!$A$9:$Q$58,3)))</f>
        <v/>
      </c>
      <c r="E27" s="6" t="str">
        <f>IF($B27="","",IF(VLOOKUP($B27,選手名簿!$A$9:$Q$58,4)="","",VLOOKUP($B27,選手名簿!$A$9:$Q$58,4)))</f>
        <v/>
      </c>
      <c r="F27" s="6" t="str">
        <f>IF($B27="","",IF(VLOOKUP($B27,選手名簿!$A$9:$Q$58,5)="","",VLOOKUP($B27,選手名簿!$A$9:$Q$58,5)))</f>
        <v/>
      </c>
    </row>
    <row r="28" spans="1:6" ht="21" customHeight="1" x14ac:dyDescent="0.2">
      <c r="A28" s="151"/>
      <c r="B28" s="78"/>
      <c r="C28" s="7" t="str">
        <f>IF($B28="","",IF(VLOOKUP($B28,選手名簿!$A$9:$Q$58,2)="","",VLOOKUP($B28,選手名簿!$A$9:$Q$58,2)))</f>
        <v/>
      </c>
      <c r="D28" s="7" t="str">
        <f>IF($B28="","",IF(VLOOKUP($B28,選手名簿!$A$9:$Q$58,3)="","",VLOOKUP($B28,選手名簿!$A$9:$Q$58,3)))</f>
        <v/>
      </c>
      <c r="E28" s="7" t="str">
        <f>IF($B28="","",IF(VLOOKUP($B28,選手名簿!$A$9:$Q$58,4)="","",VLOOKUP($B28,選手名簿!$A$9:$Q$58,4)))</f>
        <v/>
      </c>
      <c r="F28" s="7" t="str">
        <f>IF($B28="","",IF(VLOOKUP($B28,選手名簿!$A$9:$Q$58,5)="","",VLOOKUP($B28,選手名簿!$A$9:$Q$58,5)))</f>
        <v/>
      </c>
    </row>
    <row r="29" spans="1:6" ht="21" customHeight="1" x14ac:dyDescent="0.2">
      <c r="A29" s="150" t="s">
        <v>48</v>
      </c>
      <c r="B29" s="77"/>
      <c r="C29" s="6" t="str">
        <f>IF($B29="","",IF(VLOOKUP($B29,選手名簿!$A$9:$Q$58,2)="","",VLOOKUP($B29,選手名簿!$A$9:$Q$58,2)))</f>
        <v/>
      </c>
      <c r="D29" s="6" t="str">
        <f>IF($B29="","",IF(VLOOKUP($B29,選手名簿!$A$9:$Q$58,3)="","",VLOOKUP($B29,選手名簿!$A$9:$Q$58,3)))</f>
        <v/>
      </c>
      <c r="E29" s="6" t="str">
        <f>IF($B29="","",IF(VLOOKUP($B29,選手名簿!$A$9:$Q$58,4)="","",VLOOKUP($B29,選手名簿!$A$9:$Q$58,4)))</f>
        <v/>
      </c>
      <c r="F29" s="6" t="str">
        <f>IF($B29="","",IF(VLOOKUP($B29,選手名簿!$A$9:$Q$58,5)="","",VLOOKUP($B29,選手名簿!$A$9:$Q$58,5)))</f>
        <v/>
      </c>
    </row>
    <row r="30" spans="1:6" ht="21" customHeight="1" x14ac:dyDescent="0.2">
      <c r="A30" s="151"/>
      <c r="B30" s="78"/>
      <c r="C30" s="7" t="str">
        <f>IF($B30="","",IF(VLOOKUP($B30,選手名簿!$A$9:$Q$58,2)="","",VLOOKUP($B30,選手名簿!$A$9:$Q$58,2)))</f>
        <v/>
      </c>
      <c r="D30" s="7" t="str">
        <f>IF($B30="","",IF(VLOOKUP($B30,選手名簿!$A$9:$Q$58,3)="","",VLOOKUP($B30,選手名簿!$A$9:$Q$58,3)))</f>
        <v/>
      </c>
      <c r="E30" s="7" t="str">
        <f>IF($B30="","",IF(VLOOKUP($B30,選手名簿!$A$9:$Q$58,4)="","",VLOOKUP($B30,選手名簿!$A$9:$Q$58,4)))</f>
        <v/>
      </c>
      <c r="F30" s="7" t="str">
        <f>IF($B30="","",IF(VLOOKUP($B30,選手名簿!$A$9:$Q$58,5)="","",VLOOKUP($B30,選手名簿!$A$9:$Q$58,5)))</f>
        <v/>
      </c>
    </row>
    <row r="31" spans="1:6" ht="21" customHeight="1" x14ac:dyDescent="0.2">
      <c r="A31" s="150" t="s">
        <v>49</v>
      </c>
      <c r="B31" s="77"/>
      <c r="C31" s="6" t="str">
        <f>IF($B31="","",IF(VLOOKUP($B31,選手名簿!$A$9:$Q$58,2)="","",VLOOKUP($B31,選手名簿!$A$9:$Q$58,2)))</f>
        <v/>
      </c>
      <c r="D31" s="6" t="str">
        <f>IF($B31="","",IF(VLOOKUP($B31,選手名簿!$A$9:$Q$58,3)="","",VLOOKUP($B31,選手名簿!$A$9:$Q$58,3)))</f>
        <v/>
      </c>
      <c r="E31" s="6" t="str">
        <f>IF($B31="","",IF(VLOOKUP($B31,選手名簿!$A$9:$Q$58,4)="","",VLOOKUP($B31,選手名簿!$A$9:$Q$58,4)))</f>
        <v/>
      </c>
      <c r="F31" s="6" t="str">
        <f>IF($B31="","",IF(VLOOKUP($B31,選手名簿!$A$9:$Q$58,5)="","",VLOOKUP($B31,選手名簿!$A$9:$Q$58,5)))</f>
        <v/>
      </c>
    </row>
    <row r="32" spans="1:6" ht="21" customHeight="1" x14ac:dyDescent="0.2">
      <c r="A32" s="151"/>
      <c r="B32" s="78"/>
      <c r="C32" s="7" t="str">
        <f>IF($B32="","",IF(VLOOKUP($B32,選手名簿!$A$9:$Q$58,2)="","",VLOOKUP($B32,選手名簿!$A$9:$Q$58,2)))</f>
        <v/>
      </c>
      <c r="D32" s="7" t="str">
        <f>IF($B32="","",IF(VLOOKUP($B32,選手名簿!$A$9:$Q$58,3)="","",VLOOKUP($B32,選手名簿!$A$9:$Q$58,3)))</f>
        <v/>
      </c>
      <c r="E32" s="7" t="str">
        <f>IF($B32="","",IF(VLOOKUP($B32,選手名簿!$A$9:$Q$58,4)="","",VLOOKUP($B32,選手名簿!$A$9:$Q$58,4)))</f>
        <v/>
      </c>
      <c r="F32" s="7" t="str">
        <f>IF($B32="","",IF(VLOOKUP($B32,選手名簿!$A$9:$Q$58,5)="","",VLOOKUP($B32,選手名簿!$A$9:$Q$58,5)))</f>
        <v/>
      </c>
    </row>
    <row r="33" spans="1:6" ht="21" customHeight="1" x14ac:dyDescent="0.2">
      <c r="A33" s="150" t="s">
        <v>50</v>
      </c>
      <c r="B33" s="77"/>
      <c r="C33" s="6" t="str">
        <f>IF($B33="","",IF(VLOOKUP($B33,選手名簿!$A$9:$Q$58,2)="","",VLOOKUP($B33,選手名簿!$A$9:$Q$58,2)))</f>
        <v/>
      </c>
      <c r="D33" s="6" t="str">
        <f>IF($B33="","",IF(VLOOKUP($B33,選手名簿!$A$9:$Q$58,3)="","",VLOOKUP($B33,選手名簿!$A$9:$Q$58,3)))</f>
        <v/>
      </c>
      <c r="E33" s="6" t="str">
        <f>IF($B33="","",IF(VLOOKUP($B33,選手名簿!$A$9:$Q$58,4)="","",VLOOKUP($B33,選手名簿!$A$9:$Q$58,4)))</f>
        <v/>
      </c>
      <c r="F33" s="6" t="str">
        <f>IF($B33="","",IF(VLOOKUP($B33,選手名簿!$A$9:$Q$58,5)="","",VLOOKUP($B33,選手名簿!$A$9:$Q$58,5)))</f>
        <v/>
      </c>
    </row>
    <row r="34" spans="1:6" ht="21" customHeight="1" x14ac:dyDescent="0.2">
      <c r="A34" s="151"/>
      <c r="B34" s="78"/>
      <c r="C34" s="7" t="str">
        <f>IF($B34="","",IF(VLOOKUP($B34,選手名簿!$A$9:$Q$58,2)="","",VLOOKUP($B34,選手名簿!$A$9:$Q$58,2)))</f>
        <v/>
      </c>
      <c r="D34" s="7" t="str">
        <f>IF($B34="","",IF(VLOOKUP($B34,選手名簿!$A$9:$Q$58,3)="","",VLOOKUP($B34,選手名簿!$A$9:$Q$58,3)))</f>
        <v/>
      </c>
      <c r="E34" s="7" t="str">
        <f>IF($B34="","",IF(VLOOKUP($B34,選手名簿!$A$9:$Q$58,4)="","",VLOOKUP($B34,選手名簿!$A$9:$Q$58,4)))</f>
        <v/>
      </c>
      <c r="F34" s="7" t="str">
        <f>IF($B34="","",IF(VLOOKUP($B34,選手名簿!$A$9:$Q$58,5)="","",VLOOKUP($B34,選手名簿!$A$9:$Q$58,5)))</f>
        <v/>
      </c>
    </row>
    <row r="38" spans="1:6" x14ac:dyDescent="0.2">
      <c r="B38" t="s">
        <v>26</v>
      </c>
    </row>
    <row r="40" spans="1:6" x14ac:dyDescent="0.2">
      <c r="B40" s="244" t="str">
        <f>選手名簿!M3</f>
        <v>２０２５年４月●日　　</v>
      </c>
      <c r="C40" s="244"/>
    </row>
    <row r="42" spans="1:6" x14ac:dyDescent="0.2">
      <c r="A42" s="114">
        <f>選手名簿!$B$3</f>
        <v>0</v>
      </c>
      <c r="B42" t="s">
        <v>205</v>
      </c>
      <c r="E42" s="139">
        <f>納入一覧表!$E$4</f>
        <v>0</v>
      </c>
      <c r="F42" s="140"/>
    </row>
  </sheetData>
  <sheetProtection algorithmName="SHA-512" hashValue="uNee2sLfTJERa9CPaZUQsx19FGaLGCEkB7JJf5T5BMH7kUCvA9L4AtVU25MvWh7WkgFDQnAGFBBF4L5uG7x7Lg==" saltValue="Z9XGOLGKCLu0CtZ+6k71jg==" spinCount="100000" sheet="1" selectLockedCells="1"/>
  <mergeCells count="20">
    <mergeCell ref="B40:C40"/>
    <mergeCell ref="A23:A24"/>
    <mergeCell ref="A25:A26"/>
    <mergeCell ref="A27:A28"/>
    <mergeCell ref="A29:A30"/>
    <mergeCell ref="A31:A32"/>
    <mergeCell ref="A33:A34"/>
    <mergeCell ref="A21:A22"/>
    <mergeCell ref="A1:B1"/>
    <mergeCell ref="B3:E3"/>
    <mergeCell ref="B5:C5"/>
    <mergeCell ref="A9:A10"/>
    <mergeCell ref="B9:B10"/>
    <mergeCell ref="C9:D9"/>
    <mergeCell ref="E9:F9"/>
    <mergeCell ref="A11:A12"/>
    <mergeCell ref="A13:A14"/>
    <mergeCell ref="A15:A16"/>
    <mergeCell ref="A17:A18"/>
    <mergeCell ref="A19:A20"/>
  </mergeCells>
  <phoneticPr fontId="25"/>
  <printOptions horizontalCentered="1"/>
  <pageMargins left="0.78740157480314965" right="0.78740157480314965" top="0.78740157480314965" bottom="0.78740157480314965" header="0.51181102362204722" footer="0.51181102362204722"/>
  <pageSetup paperSize="9" orientation="portrait" horizontalDpi="0" verticalDpi="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8F4FB-059C-4C1E-B3E9-233AC9C98B43}">
  <sheetPr>
    <tabColor indexed="10"/>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51" t="s">
        <v>229</v>
      </c>
      <c r="C5" s="252"/>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32.25" customHeight="1" x14ac:dyDescent="0.2">
      <c r="A11" s="2" t="s">
        <v>20</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6" ht="32.25" customHeight="1" x14ac:dyDescent="0.2">
      <c r="A12" s="2" t="s">
        <v>21</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row>
    <row r="13" spans="1:6" ht="32.25" customHeight="1" x14ac:dyDescent="0.2">
      <c r="A13" s="2" t="s">
        <v>22</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row>
    <row r="14" spans="1:6" ht="32.25" customHeight="1" x14ac:dyDescent="0.2">
      <c r="A14" s="2" t="s">
        <v>23</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row>
    <row r="15" spans="1:6" ht="32.25" customHeight="1" x14ac:dyDescent="0.2">
      <c r="A15" s="2" t="s">
        <v>24</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row>
    <row r="16" spans="1:6" ht="32.25" customHeight="1" x14ac:dyDescent="0.2">
      <c r="A16" s="2" t="s">
        <v>25</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row>
    <row r="17" spans="1:6" ht="32.25" customHeight="1" x14ac:dyDescent="0.2">
      <c r="A17" s="2" t="s">
        <v>28</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row>
    <row r="18" spans="1:6" ht="32.25" customHeight="1" x14ac:dyDescent="0.2">
      <c r="A18" s="2" t="s">
        <v>29</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row>
    <row r="19" spans="1:6" ht="32.25" customHeight="1" x14ac:dyDescent="0.2">
      <c r="A19" s="2" t="s">
        <v>30</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row>
    <row r="20" spans="1:6" ht="32.25" customHeight="1" x14ac:dyDescent="0.2">
      <c r="A20" s="2" t="s">
        <v>32</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row>
    <row r="21" spans="1:6" ht="32.25" customHeight="1" x14ac:dyDescent="0.2">
      <c r="A21" s="2" t="s">
        <v>33</v>
      </c>
      <c r="B21" s="59"/>
      <c r="C21" s="2" t="str">
        <f>IF($B21="","",IF(VLOOKUP($B21,選手名簿!$A$9:$Q$58,2)="","",VLOOKUP($B21,選手名簿!$A$9:$Q$58,2)))</f>
        <v/>
      </c>
      <c r="D21" s="2" t="str">
        <f>IF($B21="","",IF(VLOOKUP($B21,選手名簿!$A$9:$Q$58,3)="","",VLOOKUP($B21,選手名簿!$A$9:$Q$58,3)))</f>
        <v/>
      </c>
      <c r="E21" s="2" t="str">
        <f>IF($B21="","",IF(VLOOKUP($B21,選手名簿!$A$9:$Q$58,4)="","",VLOOKUP($B21,選手名簿!$A$9:$Q$58,4)))</f>
        <v/>
      </c>
      <c r="F21" s="2" t="str">
        <f>IF($B21="","",IF(VLOOKUP($B21,選手名簿!$A$9:$Q$58,5)="","",VLOOKUP($B21,選手名簿!$A$9:$Q$58,5)))</f>
        <v/>
      </c>
    </row>
    <row r="22" spans="1:6" ht="32.25" customHeight="1" x14ac:dyDescent="0.2">
      <c r="A22" s="2" t="s">
        <v>34</v>
      </c>
      <c r="B22" s="59"/>
      <c r="C22" s="2" t="str">
        <f>IF($B22="","",IF(VLOOKUP($B22,選手名簿!$A$9:$Q$58,2)="","",VLOOKUP($B22,選手名簿!$A$9:$Q$58,2)))</f>
        <v/>
      </c>
      <c r="D22" s="2" t="str">
        <f>IF($B22="","",IF(VLOOKUP($B22,選手名簿!$A$9:$Q$58,3)="","",VLOOKUP($B22,選手名簿!$A$9:$Q$58,3)))</f>
        <v/>
      </c>
      <c r="E22" s="2" t="str">
        <f>IF($B22="","",IF(VLOOKUP($B22,選手名簿!$A$9:$Q$58,4)="","",VLOOKUP($B22,選手名簿!$A$9:$Q$58,4)))</f>
        <v/>
      </c>
      <c r="F22" s="2" t="str">
        <f>IF($B22="","",IF(VLOOKUP($B22,選手名簿!$A$9:$Q$58,5)="","",VLOOKUP($B22,選手名簿!$A$9:$Q$58,5)))</f>
        <v/>
      </c>
    </row>
    <row r="23" spans="1:6" ht="32.25" customHeight="1" x14ac:dyDescent="0.2">
      <c r="A23" s="2" t="s">
        <v>35</v>
      </c>
      <c r="B23" s="59"/>
      <c r="C23" s="2" t="str">
        <f>IF($B23="","",IF(VLOOKUP($B23,選手名簿!$A$9:$Q$58,2)="","",VLOOKUP($B23,選手名簿!$A$9:$Q$58,2)))</f>
        <v/>
      </c>
      <c r="D23" s="2" t="str">
        <f>IF($B23="","",IF(VLOOKUP($B23,選手名簿!$A$9:$Q$58,3)="","",VLOOKUP($B23,選手名簿!$A$9:$Q$58,3)))</f>
        <v/>
      </c>
      <c r="E23" s="2" t="str">
        <f>IF($B23="","",IF(VLOOKUP($B23,選手名簿!$A$9:$Q$58,4)="","",VLOOKUP($B23,選手名簿!$A$9:$Q$58,4)))</f>
        <v/>
      </c>
      <c r="F23" s="2" t="str">
        <f>IF($B23="","",IF(VLOOKUP($B23,選手名簿!$A$9:$Q$58,5)="","",VLOOKUP($B23,選手名簿!$A$9:$Q$58,5)))</f>
        <v/>
      </c>
    </row>
    <row r="24" spans="1:6" ht="32.25" customHeight="1" x14ac:dyDescent="0.2">
      <c r="A24" s="2" t="s">
        <v>36</v>
      </c>
      <c r="B24" s="59"/>
      <c r="C24" s="2" t="str">
        <f>IF($B24="","",IF(VLOOKUP($B24,選手名簿!$A$9:$Q$58,2)="","",VLOOKUP($B24,選手名簿!$A$9:$Q$58,2)))</f>
        <v/>
      </c>
      <c r="D24" s="2" t="str">
        <f>IF($B24="","",IF(VLOOKUP($B24,選手名簿!$A$9:$Q$58,3)="","",VLOOKUP($B24,選手名簿!$A$9:$Q$58,3)))</f>
        <v/>
      </c>
      <c r="E24" s="2" t="str">
        <f>IF($B24="","",IF(VLOOKUP($B24,選手名簿!$A$9:$Q$58,4)="","",VLOOKUP($B24,選手名簿!$A$9:$Q$58,4)))</f>
        <v/>
      </c>
      <c r="F24" s="2" t="str">
        <f>IF($B24="","",IF(VLOOKUP($B24,選手名簿!$A$9:$Q$58,5)="","",VLOOKUP($B24,選手名簿!$A$9:$Q$58,5)))</f>
        <v/>
      </c>
    </row>
    <row r="25" spans="1:6" ht="32.25" customHeight="1" x14ac:dyDescent="0.2">
      <c r="A25" s="2" t="s">
        <v>37</v>
      </c>
      <c r="B25" s="59"/>
      <c r="C25" s="2" t="str">
        <f>IF($B25="","",IF(VLOOKUP($B25,選手名簿!$A$9:$Q$58,2)="","",VLOOKUP($B25,選手名簿!$A$9:$Q$58,2)))</f>
        <v/>
      </c>
      <c r="D25" s="2" t="str">
        <f>IF($B25="","",IF(VLOOKUP($B25,選手名簿!$A$9:$Q$58,3)="","",VLOOKUP($B25,選手名簿!$A$9:$Q$58,3)))</f>
        <v/>
      </c>
      <c r="E25" s="2" t="str">
        <f>IF($B25="","",IF(VLOOKUP($B25,選手名簿!$A$9:$Q$58,4)="","",VLOOKUP($B25,選手名簿!$A$9:$Q$58,4)))</f>
        <v/>
      </c>
      <c r="F25" s="2" t="str">
        <f>IF($B25="","",IF(VLOOKUP($B25,選手名簿!$A$9:$Q$58,5)="","",VLOOKUP($B25,選手名簿!$A$9:$Q$58,5)))</f>
        <v/>
      </c>
    </row>
    <row r="26" spans="1:6" ht="32.25" customHeight="1" x14ac:dyDescent="0.2">
      <c r="A26" s="2" t="s">
        <v>38</v>
      </c>
      <c r="B26" s="59"/>
      <c r="C26" s="2" t="str">
        <f>IF($B26="","",IF(VLOOKUP($B26,選手名簿!$A$9:$Q$58,2)="","",VLOOKUP($B26,選手名簿!$A$9:$Q$58,2)))</f>
        <v/>
      </c>
      <c r="D26" s="2" t="str">
        <f>IF($B26="","",IF(VLOOKUP($B26,選手名簿!$A$9:$Q$58,3)="","",VLOOKUP($B26,選手名簿!$A$9:$Q$58,3)))</f>
        <v/>
      </c>
      <c r="E26" s="2" t="str">
        <f>IF($B26="","",IF(VLOOKUP($B26,選手名簿!$A$9:$Q$58,4)="","",VLOOKUP($B26,選手名簿!$A$9:$Q$58,4)))</f>
        <v/>
      </c>
      <c r="F26" s="2" t="str">
        <f>IF($B26="","",IF(VLOOKUP($B26,選手名簿!$A$9:$Q$58,5)="","",VLOOKUP($B26,選手名簿!$A$9:$Q$58,5)))</f>
        <v/>
      </c>
    </row>
    <row r="30" spans="1:6" x14ac:dyDescent="0.2">
      <c r="B30" t="s">
        <v>26</v>
      </c>
    </row>
    <row r="32" spans="1:6" x14ac:dyDescent="0.2">
      <c r="B32" s="244" t="str">
        <f>選手名簿!M3</f>
        <v>２０２５年４月●日　　</v>
      </c>
      <c r="C32" s="244"/>
    </row>
    <row r="34" spans="1:6" x14ac:dyDescent="0.2">
      <c r="A34" s="114">
        <f>選手名簿!$B$3</f>
        <v>0</v>
      </c>
      <c r="B34" t="s">
        <v>205</v>
      </c>
      <c r="E34" s="139">
        <f>納入一覧表!$E$4</f>
        <v>0</v>
      </c>
      <c r="F34" s="140"/>
    </row>
  </sheetData>
  <sheetProtection algorithmName="SHA-512" hashValue="7m75itQPm8ZuOaKfrmaERe071BHc/KU/NS93Lj06EEFWLRdWu+ZPlbOseR+ArNYdF3mGevX92yGyCBJEKcaaiQ==" saltValue="4+0kqvmoJ2EP8QzdONcffA==" spinCount="100000" sheet="1" selectLockedCells="1"/>
  <mergeCells count="8">
    <mergeCell ref="B32:C32"/>
    <mergeCell ref="A1:B1"/>
    <mergeCell ref="B3:E3"/>
    <mergeCell ref="B5:C5"/>
    <mergeCell ref="A9:A10"/>
    <mergeCell ref="B9:B10"/>
    <mergeCell ref="C9:D9"/>
    <mergeCell ref="E9:F9"/>
  </mergeCells>
  <phoneticPr fontId="25"/>
  <printOptions horizontalCentered="1"/>
  <pageMargins left="0.78740157480314965" right="0.78740157480314965" top="0.78740157480314965" bottom="0.78740157480314965" header="0.51181102362204722" footer="0.51181102362204722"/>
  <pageSetup paperSize="9" orientation="portrait" horizontalDpi="0" verticalDpi="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B84C5-2A7C-409D-9130-C760E0C3D0F9}">
  <sheetPr>
    <tabColor indexed="10"/>
  </sheetPr>
  <dimension ref="A1:F42"/>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51" t="s">
        <v>226</v>
      </c>
      <c r="C5" s="252"/>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21" customHeight="1" x14ac:dyDescent="0.2">
      <c r="A11" s="150" t="s">
        <v>39</v>
      </c>
      <c r="B11" s="77"/>
      <c r="C11" s="6" t="str">
        <f>IF($B11="","",IF(VLOOKUP($B11,選手名簿!$A$9:$Q$58,2)="","",VLOOKUP($B11,選手名簿!$A$9:$Q$58,2)))</f>
        <v/>
      </c>
      <c r="D11" s="6" t="str">
        <f>IF($B11="","",IF(VLOOKUP($B11,選手名簿!$A$9:$Q$58,3)="","",VLOOKUP($B11,選手名簿!$A$9:$Q$58,3)))</f>
        <v/>
      </c>
      <c r="E11" s="6" t="str">
        <f>IF($B11="","",IF(VLOOKUP($B11,選手名簿!$A$9:$Q$58,4)="","",VLOOKUP($B11,選手名簿!$A$9:$Q$58,4)))</f>
        <v/>
      </c>
      <c r="F11" s="6" t="str">
        <f>IF($B11="","",IF(VLOOKUP($B11,選手名簿!$A$9:$Q$58,5)="","",VLOOKUP($B11,選手名簿!$A$9:$Q$58,5)))</f>
        <v/>
      </c>
    </row>
    <row r="12" spans="1:6" ht="21" customHeight="1" x14ac:dyDescent="0.2">
      <c r="A12" s="151"/>
      <c r="B12" s="78"/>
      <c r="C12" s="7" t="str">
        <f>IF($B12="","",IF(VLOOKUP($B12,選手名簿!$A$9:$Q$58,2)="","",VLOOKUP($B12,選手名簿!$A$9:$Q$58,2)))</f>
        <v/>
      </c>
      <c r="D12" s="7" t="str">
        <f>IF($B12="","",IF(VLOOKUP($B12,選手名簿!$A$9:$Q$58,3)="","",VLOOKUP($B12,選手名簿!$A$9:$Q$58,3)))</f>
        <v/>
      </c>
      <c r="E12" s="7" t="str">
        <f>IF($B12="","",IF(VLOOKUP($B12,選手名簿!$A$9:$Q$58,4)="","",VLOOKUP($B12,選手名簿!$A$9:$Q$58,4)))</f>
        <v/>
      </c>
      <c r="F12" s="7" t="str">
        <f>IF($B12="","",IF(VLOOKUP($B12,選手名簿!$A$9:$Q$58,5)="","",VLOOKUP($B12,選手名簿!$A$9:$Q$58,5)))</f>
        <v/>
      </c>
    </row>
    <row r="13" spans="1:6" ht="21" customHeight="1" x14ac:dyDescent="0.2">
      <c r="A13" s="150" t="s">
        <v>40</v>
      </c>
      <c r="B13" s="77"/>
      <c r="C13" s="6" t="str">
        <f>IF($B13="","",IF(VLOOKUP($B13,選手名簿!$A$9:$Q$58,2)="","",VLOOKUP($B13,選手名簿!$A$9:$Q$58,2)))</f>
        <v/>
      </c>
      <c r="D13" s="6" t="str">
        <f>IF($B13="","",IF(VLOOKUP($B13,選手名簿!$A$9:$Q$58,3)="","",VLOOKUP($B13,選手名簿!$A$9:$Q$58,3)))</f>
        <v/>
      </c>
      <c r="E13" s="6" t="str">
        <f>IF($B13="","",IF(VLOOKUP($B13,選手名簿!$A$9:$Q$58,4)="","",VLOOKUP($B13,選手名簿!$A$9:$Q$58,4)))</f>
        <v/>
      </c>
      <c r="F13" s="6" t="str">
        <f>IF($B13="","",IF(VLOOKUP($B13,選手名簿!$A$9:$Q$58,5)="","",VLOOKUP($B13,選手名簿!$A$9:$Q$58,5)))</f>
        <v/>
      </c>
    </row>
    <row r="14" spans="1:6" ht="21" customHeight="1" x14ac:dyDescent="0.2">
      <c r="A14" s="151"/>
      <c r="B14" s="78"/>
      <c r="C14" s="7" t="str">
        <f>IF($B14="","",IF(VLOOKUP($B14,選手名簿!$A$9:$Q$58,2)="","",VLOOKUP($B14,選手名簿!$A$9:$Q$58,2)))</f>
        <v/>
      </c>
      <c r="D14" s="7" t="str">
        <f>IF($B14="","",IF(VLOOKUP($B14,選手名簿!$A$9:$Q$58,3)="","",VLOOKUP($B14,選手名簿!$A$9:$Q$58,3)))</f>
        <v/>
      </c>
      <c r="E14" s="7" t="str">
        <f>IF($B14="","",IF(VLOOKUP($B14,選手名簿!$A$9:$Q$58,4)="","",VLOOKUP($B14,選手名簿!$A$9:$Q$58,4)))</f>
        <v/>
      </c>
      <c r="F14" s="7" t="str">
        <f>IF($B14="","",IF(VLOOKUP($B14,選手名簿!$A$9:$Q$58,5)="","",VLOOKUP($B14,選手名簿!$A$9:$Q$58,5)))</f>
        <v/>
      </c>
    </row>
    <row r="15" spans="1:6" ht="21" customHeight="1" x14ac:dyDescent="0.2">
      <c r="A15" s="150" t="s">
        <v>41</v>
      </c>
      <c r="B15" s="77"/>
      <c r="C15" s="6" t="str">
        <f>IF($B15="","",IF(VLOOKUP($B15,選手名簿!$A$9:$Q$58,2)="","",VLOOKUP($B15,選手名簿!$A$9:$Q$58,2)))</f>
        <v/>
      </c>
      <c r="D15" s="6" t="str">
        <f>IF($B15="","",IF(VLOOKUP($B15,選手名簿!$A$9:$Q$58,3)="","",VLOOKUP($B15,選手名簿!$A$9:$Q$58,3)))</f>
        <v/>
      </c>
      <c r="E15" s="6" t="str">
        <f>IF($B15="","",IF(VLOOKUP($B15,選手名簿!$A$9:$Q$58,4)="","",VLOOKUP($B15,選手名簿!$A$9:$Q$58,4)))</f>
        <v/>
      </c>
      <c r="F15" s="6" t="str">
        <f>IF($B15="","",IF(VLOOKUP($B15,選手名簿!$A$9:$Q$58,5)="","",VLOOKUP($B15,選手名簿!$A$9:$Q$58,5)))</f>
        <v/>
      </c>
    </row>
    <row r="16" spans="1:6" ht="21" customHeight="1" x14ac:dyDescent="0.2">
      <c r="A16" s="151"/>
      <c r="B16" s="78"/>
      <c r="C16" s="7" t="str">
        <f>IF($B16="","",IF(VLOOKUP($B16,選手名簿!$A$9:$Q$58,2)="","",VLOOKUP($B16,選手名簿!$A$9:$Q$58,2)))</f>
        <v/>
      </c>
      <c r="D16" s="7" t="str">
        <f>IF($B16="","",IF(VLOOKUP($B16,選手名簿!$A$9:$Q$58,3)="","",VLOOKUP($B16,選手名簿!$A$9:$Q$58,3)))</f>
        <v/>
      </c>
      <c r="E16" s="7" t="str">
        <f>IF($B16="","",IF(VLOOKUP($B16,選手名簿!$A$9:$Q$58,4)="","",VLOOKUP($B16,選手名簿!$A$9:$Q$58,4)))</f>
        <v/>
      </c>
      <c r="F16" s="7" t="str">
        <f>IF($B16="","",IF(VLOOKUP($B16,選手名簿!$A$9:$Q$58,5)="","",VLOOKUP($B16,選手名簿!$A$9:$Q$58,5)))</f>
        <v/>
      </c>
    </row>
    <row r="17" spans="1:6" ht="21" customHeight="1" x14ac:dyDescent="0.2">
      <c r="A17" s="150" t="s">
        <v>42</v>
      </c>
      <c r="B17" s="77"/>
      <c r="C17" s="6" t="str">
        <f>IF($B17="","",IF(VLOOKUP($B17,選手名簿!$A$9:$Q$58,2)="","",VLOOKUP($B17,選手名簿!$A$9:$Q$58,2)))</f>
        <v/>
      </c>
      <c r="D17" s="6" t="str">
        <f>IF($B17="","",IF(VLOOKUP($B17,選手名簿!$A$9:$Q$58,3)="","",VLOOKUP($B17,選手名簿!$A$9:$Q$58,3)))</f>
        <v/>
      </c>
      <c r="E17" s="6" t="str">
        <f>IF($B17="","",IF(VLOOKUP($B17,選手名簿!$A$9:$Q$58,4)="","",VLOOKUP($B17,選手名簿!$A$9:$Q$58,4)))</f>
        <v/>
      </c>
      <c r="F17" s="6" t="str">
        <f>IF($B17="","",IF(VLOOKUP($B17,選手名簿!$A$9:$Q$58,5)="","",VLOOKUP($B17,選手名簿!$A$9:$Q$58,5)))</f>
        <v/>
      </c>
    </row>
    <row r="18" spans="1:6" ht="21" customHeight="1" x14ac:dyDescent="0.2">
      <c r="A18" s="151"/>
      <c r="B18" s="78"/>
      <c r="C18" s="7" t="str">
        <f>IF($B18="","",IF(VLOOKUP($B18,選手名簿!$A$9:$Q$58,2)="","",VLOOKUP($B18,選手名簿!$A$9:$Q$58,2)))</f>
        <v/>
      </c>
      <c r="D18" s="7" t="str">
        <f>IF($B18="","",IF(VLOOKUP($B18,選手名簿!$A$9:$Q$58,3)="","",VLOOKUP($B18,選手名簿!$A$9:$Q$58,3)))</f>
        <v/>
      </c>
      <c r="E18" s="7" t="str">
        <f>IF($B18="","",IF(VLOOKUP($B18,選手名簿!$A$9:$Q$58,4)="","",VLOOKUP($B18,選手名簿!$A$9:$Q$58,4)))</f>
        <v/>
      </c>
      <c r="F18" s="7" t="str">
        <f>IF($B18="","",IF(VLOOKUP($B18,選手名簿!$A$9:$Q$58,5)="","",VLOOKUP($B18,選手名簿!$A$9:$Q$58,5)))</f>
        <v/>
      </c>
    </row>
    <row r="19" spans="1:6" ht="21" customHeight="1" x14ac:dyDescent="0.2">
      <c r="A19" s="150" t="s">
        <v>43</v>
      </c>
      <c r="B19" s="77"/>
      <c r="C19" s="6" t="str">
        <f>IF($B19="","",IF(VLOOKUP($B19,選手名簿!$A$9:$Q$58,2)="","",VLOOKUP($B19,選手名簿!$A$9:$Q$58,2)))</f>
        <v/>
      </c>
      <c r="D19" s="6" t="str">
        <f>IF($B19="","",IF(VLOOKUP($B19,選手名簿!$A$9:$Q$58,3)="","",VLOOKUP($B19,選手名簿!$A$9:$Q$58,3)))</f>
        <v/>
      </c>
      <c r="E19" s="6" t="str">
        <f>IF($B19="","",IF(VLOOKUP($B19,選手名簿!$A$9:$Q$58,4)="","",VLOOKUP($B19,選手名簿!$A$9:$Q$58,4)))</f>
        <v/>
      </c>
      <c r="F19" s="6" t="str">
        <f>IF($B19="","",IF(VLOOKUP($B19,選手名簿!$A$9:$Q$58,5)="","",VLOOKUP($B19,選手名簿!$A$9:$Q$58,5)))</f>
        <v/>
      </c>
    </row>
    <row r="20" spans="1:6" ht="21" customHeight="1" x14ac:dyDescent="0.2">
      <c r="A20" s="151"/>
      <c r="B20" s="78"/>
      <c r="C20" s="7" t="str">
        <f>IF($B20="","",IF(VLOOKUP($B20,選手名簿!$A$9:$Q$58,2)="","",VLOOKUP($B20,選手名簿!$A$9:$Q$58,2)))</f>
        <v/>
      </c>
      <c r="D20" s="7" t="str">
        <f>IF($B20="","",IF(VLOOKUP($B20,選手名簿!$A$9:$Q$58,3)="","",VLOOKUP($B20,選手名簿!$A$9:$Q$58,3)))</f>
        <v/>
      </c>
      <c r="E20" s="7" t="str">
        <f>IF($B20="","",IF(VLOOKUP($B20,選手名簿!$A$9:$Q$58,4)="","",VLOOKUP($B20,選手名簿!$A$9:$Q$58,4)))</f>
        <v/>
      </c>
      <c r="F20" s="7" t="str">
        <f>IF($B20="","",IF(VLOOKUP($B20,選手名簿!$A$9:$Q$58,5)="","",VLOOKUP($B20,選手名簿!$A$9:$Q$58,5)))</f>
        <v/>
      </c>
    </row>
    <row r="21" spans="1:6" ht="21" customHeight="1" x14ac:dyDescent="0.2">
      <c r="A21" s="150" t="s">
        <v>44</v>
      </c>
      <c r="B21" s="77"/>
      <c r="C21" s="6" t="str">
        <f>IF($B21="","",IF(VLOOKUP($B21,選手名簿!$A$9:$Q$58,2)="","",VLOOKUP($B21,選手名簿!$A$9:$Q$58,2)))</f>
        <v/>
      </c>
      <c r="D21" s="6" t="str">
        <f>IF($B21="","",IF(VLOOKUP($B21,選手名簿!$A$9:$Q$58,3)="","",VLOOKUP($B21,選手名簿!$A$9:$Q$58,3)))</f>
        <v/>
      </c>
      <c r="E21" s="6" t="str">
        <f>IF($B21="","",IF(VLOOKUP($B21,選手名簿!$A$9:$Q$58,4)="","",VLOOKUP($B21,選手名簿!$A$9:$Q$58,4)))</f>
        <v/>
      </c>
      <c r="F21" s="6" t="str">
        <f>IF($B21="","",IF(VLOOKUP($B21,選手名簿!$A$9:$Q$58,5)="","",VLOOKUP($B21,選手名簿!$A$9:$Q$58,5)))</f>
        <v/>
      </c>
    </row>
    <row r="22" spans="1:6" ht="21" customHeight="1" x14ac:dyDescent="0.2">
      <c r="A22" s="151"/>
      <c r="B22" s="78"/>
      <c r="C22" s="7" t="str">
        <f>IF($B22="","",IF(VLOOKUP($B22,選手名簿!$A$9:$Q$58,2)="","",VLOOKUP($B22,選手名簿!$A$9:$Q$58,2)))</f>
        <v/>
      </c>
      <c r="D22" s="7" t="str">
        <f>IF($B22="","",IF(VLOOKUP($B22,選手名簿!$A$9:$Q$58,3)="","",VLOOKUP($B22,選手名簿!$A$9:$Q$58,3)))</f>
        <v/>
      </c>
      <c r="E22" s="7" t="str">
        <f>IF($B22="","",IF(VLOOKUP($B22,選手名簿!$A$9:$Q$58,4)="","",VLOOKUP($B22,選手名簿!$A$9:$Q$58,4)))</f>
        <v/>
      </c>
      <c r="F22" s="7" t="str">
        <f>IF($B22="","",IF(VLOOKUP($B22,選手名簿!$A$9:$Q$58,5)="","",VLOOKUP($B22,選手名簿!$A$9:$Q$58,5)))</f>
        <v/>
      </c>
    </row>
    <row r="23" spans="1:6" ht="21" customHeight="1" x14ac:dyDescent="0.2">
      <c r="A23" s="150" t="s">
        <v>45</v>
      </c>
      <c r="B23" s="77"/>
      <c r="C23" s="6" t="str">
        <f>IF($B23="","",IF(VLOOKUP($B23,選手名簿!$A$9:$Q$58,2)="","",VLOOKUP($B23,選手名簿!$A$9:$Q$58,2)))</f>
        <v/>
      </c>
      <c r="D23" s="6" t="str">
        <f>IF($B23="","",IF(VLOOKUP($B23,選手名簿!$A$9:$Q$58,3)="","",VLOOKUP($B23,選手名簿!$A$9:$Q$58,3)))</f>
        <v/>
      </c>
      <c r="E23" s="6" t="str">
        <f>IF($B23="","",IF(VLOOKUP($B23,選手名簿!$A$9:$Q$58,4)="","",VLOOKUP($B23,選手名簿!$A$9:$Q$58,4)))</f>
        <v/>
      </c>
      <c r="F23" s="6" t="str">
        <f>IF($B23="","",IF(VLOOKUP($B23,選手名簿!$A$9:$Q$58,5)="","",VLOOKUP($B23,選手名簿!$A$9:$Q$58,5)))</f>
        <v/>
      </c>
    </row>
    <row r="24" spans="1:6" ht="21" customHeight="1" x14ac:dyDescent="0.2">
      <c r="A24" s="151"/>
      <c r="B24" s="78"/>
      <c r="C24" s="7" t="str">
        <f>IF($B24="","",IF(VLOOKUP($B24,選手名簿!$A$9:$Q$58,2)="","",VLOOKUP($B24,選手名簿!$A$9:$Q$58,2)))</f>
        <v/>
      </c>
      <c r="D24" s="7" t="str">
        <f>IF($B24="","",IF(VLOOKUP($B24,選手名簿!$A$9:$Q$58,3)="","",VLOOKUP($B24,選手名簿!$A$9:$Q$58,3)))</f>
        <v/>
      </c>
      <c r="E24" s="7" t="str">
        <f>IF($B24="","",IF(VLOOKUP($B24,選手名簿!$A$9:$Q$58,4)="","",VLOOKUP($B24,選手名簿!$A$9:$Q$58,4)))</f>
        <v/>
      </c>
      <c r="F24" s="7" t="str">
        <f>IF($B24="","",IF(VLOOKUP($B24,選手名簿!$A$9:$Q$58,5)="","",VLOOKUP($B24,選手名簿!$A$9:$Q$58,5)))</f>
        <v/>
      </c>
    </row>
    <row r="25" spans="1:6" ht="21" customHeight="1" x14ac:dyDescent="0.2">
      <c r="A25" s="150" t="s">
        <v>46</v>
      </c>
      <c r="B25" s="77"/>
      <c r="C25" s="6" t="str">
        <f>IF($B25="","",IF(VLOOKUP($B25,選手名簿!$A$9:$Q$58,2)="","",VLOOKUP($B25,選手名簿!$A$9:$Q$58,2)))</f>
        <v/>
      </c>
      <c r="D25" s="6" t="str">
        <f>IF($B25="","",IF(VLOOKUP($B25,選手名簿!$A$9:$Q$58,3)="","",VLOOKUP($B25,選手名簿!$A$9:$Q$58,3)))</f>
        <v/>
      </c>
      <c r="E25" s="6" t="str">
        <f>IF($B25="","",IF(VLOOKUP($B25,選手名簿!$A$9:$Q$58,4)="","",VLOOKUP($B25,選手名簿!$A$9:$Q$58,4)))</f>
        <v/>
      </c>
      <c r="F25" s="6" t="str">
        <f>IF($B25="","",IF(VLOOKUP($B25,選手名簿!$A$9:$Q$58,5)="","",VLOOKUP($B25,選手名簿!$A$9:$Q$58,5)))</f>
        <v/>
      </c>
    </row>
    <row r="26" spans="1:6" ht="21" customHeight="1" x14ac:dyDescent="0.2">
      <c r="A26" s="151"/>
      <c r="B26" s="78"/>
      <c r="C26" s="7" t="str">
        <f>IF($B26="","",IF(VLOOKUP($B26,選手名簿!$A$9:$Q$58,2)="","",VLOOKUP($B26,選手名簿!$A$9:$Q$58,2)))</f>
        <v/>
      </c>
      <c r="D26" s="7" t="str">
        <f>IF($B26="","",IF(VLOOKUP($B26,選手名簿!$A$9:$Q$58,3)="","",VLOOKUP($B26,選手名簿!$A$9:$Q$58,3)))</f>
        <v/>
      </c>
      <c r="E26" s="7" t="str">
        <f>IF($B26="","",IF(VLOOKUP($B26,選手名簿!$A$9:$Q$58,4)="","",VLOOKUP($B26,選手名簿!$A$9:$Q$58,4)))</f>
        <v/>
      </c>
      <c r="F26" s="7" t="str">
        <f>IF($B26="","",IF(VLOOKUP($B26,選手名簿!$A$9:$Q$58,5)="","",VLOOKUP($B26,選手名簿!$A$9:$Q$58,5)))</f>
        <v/>
      </c>
    </row>
    <row r="27" spans="1:6" ht="21" customHeight="1" x14ac:dyDescent="0.2">
      <c r="A27" s="150" t="s">
        <v>47</v>
      </c>
      <c r="B27" s="77"/>
      <c r="C27" s="6" t="str">
        <f>IF($B27="","",IF(VLOOKUP($B27,選手名簿!$A$9:$Q$58,2)="","",VLOOKUP($B27,選手名簿!$A$9:$Q$58,2)))</f>
        <v/>
      </c>
      <c r="D27" s="6" t="str">
        <f>IF($B27="","",IF(VLOOKUP($B27,選手名簿!$A$9:$Q$58,3)="","",VLOOKUP($B27,選手名簿!$A$9:$Q$58,3)))</f>
        <v/>
      </c>
      <c r="E27" s="6" t="str">
        <f>IF($B27="","",IF(VLOOKUP($B27,選手名簿!$A$9:$Q$58,4)="","",VLOOKUP($B27,選手名簿!$A$9:$Q$58,4)))</f>
        <v/>
      </c>
      <c r="F27" s="6" t="str">
        <f>IF($B27="","",IF(VLOOKUP($B27,選手名簿!$A$9:$Q$58,5)="","",VLOOKUP($B27,選手名簿!$A$9:$Q$58,5)))</f>
        <v/>
      </c>
    </row>
    <row r="28" spans="1:6" ht="21" customHeight="1" x14ac:dyDescent="0.2">
      <c r="A28" s="151"/>
      <c r="B28" s="78"/>
      <c r="C28" s="7" t="str">
        <f>IF($B28="","",IF(VLOOKUP($B28,選手名簿!$A$9:$Q$58,2)="","",VLOOKUP($B28,選手名簿!$A$9:$Q$58,2)))</f>
        <v/>
      </c>
      <c r="D28" s="7" t="str">
        <f>IF($B28="","",IF(VLOOKUP($B28,選手名簿!$A$9:$Q$58,3)="","",VLOOKUP($B28,選手名簿!$A$9:$Q$58,3)))</f>
        <v/>
      </c>
      <c r="E28" s="7" t="str">
        <f>IF($B28="","",IF(VLOOKUP($B28,選手名簿!$A$9:$Q$58,4)="","",VLOOKUP($B28,選手名簿!$A$9:$Q$58,4)))</f>
        <v/>
      </c>
      <c r="F28" s="7" t="str">
        <f>IF($B28="","",IF(VLOOKUP($B28,選手名簿!$A$9:$Q$58,5)="","",VLOOKUP($B28,選手名簿!$A$9:$Q$58,5)))</f>
        <v/>
      </c>
    </row>
    <row r="29" spans="1:6" ht="21" customHeight="1" x14ac:dyDescent="0.2">
      <c r="A29" s="150" t="s">
        <v>48</v>
      </c>
      <c r="B29" s="77"/>
      <c r="C29" s="6" t="str">
        <f>IF($B29="","",IF(VLOOKUP($B29,選手名簿!$A$9:$Q$58,2)="","",VLOOKUP($B29,選手名簿!$A$9:$Q$58,2)))</f>
        <v/>
      </c>
      <c r="D29" s="6" t="str">
        <f>IF($B29="","",IF(VLOOKUP($B29,選手名簿!$A$9:$Q$58,3)="","",VLOOKUP($B29,選手名簿!$A$9:$Q$58,3)))</f>
        <v/>
      </c>
      <c r="E29" s="6" t="str">
        <f>IF($B29="","",IF(VLOOKUP($B29,選手名簿!$A$9:$Q$58,4)="","",VLOOKUP($B29,選手名簿!$A$9:$Q$58,4)))</f>
        <v/>
      </c>
      <c r="F29" s="6" t="str">
        <f>IF($B29="","",IF(VLOOKUP($B29,選手名簿!$A$9:$Q$58,5)="","",VLOOKUP($B29,選手名簿!$A$9:$Q$58,5)))</f>
        <v/>
      </c>
    </row>
    <row r="30" spans="1:6" ht="21" customHeight="1" x14ac:dyDescent="0.2">
      <c r="A30" s="151"/>
      <c r="B30" s="78"/>
      <c r="C30" s="7" t="str">
        <f>IF($B30="","",IF(VLOOKUP($B30,選手名簿!$A$9:$Q$58,2)="","",VLOOKUP($B30,選手名簿!$A$9:$Q$58,2)))</f>
        <v/>
      </c>
      <c r="D30" s="7" t="str">
        <f>IF($B30="","",IF(VLOOKUP($B30,選手名簿!$A$9:$Q$58,3)="","",VLOOKUP($B30,選手名簿!$A$9:$Q$58,3)))</f>
        <v/>
      </c>
      <c r="E30" s="7" t="str">
        <f>IF($B30="","",IF(VLOOKUP($B30,選手名簿!$A$9:$Q$58,4)="","",VLOOKUP($B30,選手名簿!$A$9:$Q$58,4)))</f>
        <v/>
      </c>
      <c r="F30" s="7" t="str">
        <f>IF($B30="","",IF(VLOOKUP($B30,選手名簿!$A$9:$Q$58,5)="","",VLOOKUP($B30,選手名簿!$A$9:$Q$58,5)))</f>
        <v/>
      </c>
    </row>
    <row r="31" spans="1:6" ht="21" customHeight="1" x14ac:dyDescent="0.2">
      <c r="A31" s="150" t="s">
        <v>49</v>
      </c>
      <c r="B31" s="77"/>
      <c r="C31" s="6" t="str">
        <f>IF($B31="","",IF(VLOOKUP($B31,選手名簿!$A$9:$Q$58,2)="","",VLOOKUP($B31,選手名簿!$A$9:$Q$58,2)))</f>
        <v/>
      </c>
      <c r="D31" s="6" t="str">
        <f>IF($B31="","",IF(VLOOKUP($B31,選手名簿!$A$9:$Q$58,3)="","",VLOOKUP($B31,選手名簿!$A$9:$Q$58,3)))</f>
        <v/>
      </c>
      <c r="E31" s="6" t="str">
        <f>IF($B31="","",IF(VLOOKUP($B31,選手名簿!$A$9:$Q$58,4)="","",VLOOKUP($B31,選手名簿!$A$9:$Q$58,4)))</f>
        <v/>
      </c>
      <c r="F31" s="6" t="str">
        <f>IF($B31="","",IF(VLOOKUP($B31,選手名簿!$A$9:$Q$58,5)="","",VLOOKUP($B31,選手名簿!$A$9:$Q$58,5)))</f>
        <v/>
      </c>
    </row>
    <row r="32" spans="1:6" ht="21" customHeight="1" x14ac:dyDescent="0.2">
      <c r="A32" s="151"/>
      <c r="B32" s="78"/>
      <c r="C32" s="7" t="str">
        <f>IF($B32="","",IF(VLOOKUP($B32,選手名簿!$A$9:$Q$58,2)="","",VLOOKUP($B32,選手名簿!$A$9:$Q$58,2)))</f>
        <v/>
      </c>
      <c r="D32" s="7" t="str">
        <f>IF($B32="","",IF(VLOOKUP($B32,選手名簿!$A$9:$Q$58,3)="","",VLOOKUP($B32,選手名簿!$A$9:$Q$58,3)))</f>
        <v/>
      </c>
      <c r="E32" s="7" t="str">
        <f>IF($B32="","",IF(VLOOKUP($B32,選手名簿!$A$9:$Q$58,4)="","",VLOOKUP($B32,選手名簿!$A$9:$Q$58,4)))</f>
        <v/>
      </c>
      <c r="F32" s="7" t="str">
        <f>IF($B32="","",IF(VLOOKUP($B32,選手名簿!$A$9:$Q$58,5)="","",VLOOKUP($B32,選手名簿!$A$9:$Q$58,5)))</f>
        <v/>
      </c>
    </row>
    <row r="33" spans="1:6" ht="21" customHeight="1" x14ac:dyDescent="0.2">
      <c r="A33" s="150" t="s">
        <v>50</v>
      </c>
      <c r="B33" s="77"/>
      <c r="C33" s="6" t="str">
        <f>IF($B33="","",IF(VLOOKUP($B33,選手名簿!$A$9:$Q$58,2)="","",VLOOKUP($B33,選手名簿!$A$9:$Q$58,2)))</f>
        <v/>
      </c>
      <c r="D33" s="6" t="str">
        <f>IF($B33="","",IF(VLOOKUP($B33,選手名簿!$A$9:$Q$58,3)="","",VLOOKUP($B33,選手名簿!$A$9:$Q$58,3)))</f>
        <v/>
      </c>
      <c r="E33" s="6" t="str">
        <f>IF($B33="","",IF(VLOOKUP($B33,選手名簿!$A$9:$Q$58,4)="","",VLOOKUP($B33,選手名簿!$A$9:$Q$58,4)))</f>
        <v/>
      </c>
      <c r="F33" s="6" t="str">
        <f>IF($B33="","",IF(VLOOKUP($B33,選手名簿!$A$9:$Q$58,5)="","",VLOOKUP($B33,選手名簿!$A$9:$Q$58,5)))</f>
        <v/>
      </c>
    </row>
    <row r="34" spans="1:6" ht="21" customHeight="1" x14ac:dyDescent="0.2">
      <c r="A34" s="151"/>
      <c r="B34" s="78"/>
      <c r="C34" s="7" t="str">
        <f>IF($B34="","",IF(VLOOKUP($B34,選手名簿!$A$9:$Q$58,2)="","",VLOOKUP($B34,選手名簿!$A$9:$Q$58,2)))</f>
        <v/>
      </c>
      <c r="D34" s="7" t="str">
        <f>IF($B34="","",IF(VLOOKUP($B34,選手名簿!$A$9:$Q$58,3)="","",VLOOKUP($B34,選手名簿!$A$9:$Q$58,3)))</f>
        <v/>
      </c>
      <c r="E34" s="7" t="str">
        <f>IF($B34="","",IF(VLOOKUP($B34,選手名簿!$A$9:$Q$58,4)="","",VLOOKUP($B34,選手名簿!$A$9:$Q$58,4)))</f>
        <v/>
      </c>
      <c r="F34" s="7" t="str">
        <f>IF($B34="","",IF(VLOOKUP($B34,選手名簿!$A$9:$Q$58,5)="","",VLOOKUP($B34,選手名簿!$A$9:$Q$58,5)))</f>
        <v/>
      </c>
    </row>
    <row r="38" spans="1:6" x14ac:dyDescent="0.2">
      <c r="B38" t="s">
        <v>26</v>
      </c>
    </row>
    <row r="40" spans="1:6" x14ac:dyDescent="0.2">
      <c r="B40" s="244" t="str">
        <f>選手名簿!M3</f>
        <v>２０２５年４月●日　　</v>
      </c>
      <c r="C40" s="244"/>
    </row>
    <row r="42" spans="1:6" x14ac:dyDescent="0.2">
      <c r="A42" s="114">
        <f>選手名簿!$B$3</f>
        <v>0</v>
      </c>
      <c r="B42" t="s">
        <v>205</v>
      </c>
      <c r="E42" s="139">
        <f>納入一覧表!$E$4</f>
        <v>0</v>
      </c>
      <c r="F42" s="140"/>
    </row>
  </sheetData>
  <sheetProtection algorithmName="SHA-512" hashValue="0hH+yIdgq9cHmQC0M/ejs1fexQ6kro1zy5x7dB1ctYbvtknrCHytPBSKle0Yz2YCjiGHJH8P+T0W13YWITH3nw==" saltValue="QqDTqZl8O50OC3wkueAJXQ==" spinCount="100000" sheet="1" selectLockedCells="1"/>
  <mergeCells count="20">
    <mergeCell ref="B40:C40"/>
    <mergeCell ref="A23:A24"/>
    <mergeCell ref="A25:A26"/>
    <mergeCell ref="A27:A28"/>
    <mergeCell ref="A29:A30"/>
    <mergeCell ref="A31:A32"/>
    <mergeCell ref="A33:A34"/>
    <mergeCell ref="A21:A22"/>
    <mergeCell ref="A1:B1"/>
    <mergeCell ref="B3:E3"/>
    <mergeCell ref="B5:C5"/>
    <mergeCell ref="A9:A10"/>
    <mergeCell ref="B9:B10"/>
    <mergeCell ref="C9:D9"/>
    <mergeCell ref="E9:F9"/>
    <mergeCell ref="A11:A12"/>
    <mergeCell ref="A13:A14"/>
    <mergeCell ref="A15:A16"/>
    <mergeCell ref="A17:A18"/>
    <mergeCell ref="A19:A20"/>
  </mergeCells>
  <phoneticPr fontId="25"/>
  <printOptions horizontalCentered="1"/>
  <pageMargins left="0.78740157480314965" right="0.78740157480314965" top="0.78740157480314965" bottom="0.78740157480314965" header="0.51181102362204722" footer="0.51181102362204722"/>
  <pageSetup paperSize="9" orientation="portrait" horizontalDpi="0" verticalDpi="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0FF6E-66D1-450A-A67D-F2199B5662B4}">
  <sheetPr>
    <tabColor rgb="FFFFFF00"/>
  </sheetPr>
  <dimension ref="B2:J43"/>
  <sheetViews>
    <sheetView workbookViewId="0">
      <selection activeCell="B6" sqref="B6:J19"/>
    </sheetView>
  </sheetViews>
  <sheetFormatPr defaultRowHeight="13" x14ac:dyDescent="0.2"/>
  <cols>
    <col min="1" max="1" width="3.6328125" style="145" customWidth="1"/>
    <col min="2" max="9" width="8.7265625" style="145"/>
    <col min="10" max="10" width="8.54296875" style="145" customWidth="1"/>
    <col min="11" max="11" width="3.6328125" style="145" customWidth="1"/>
    <col min="12" max="16384" width="8.7265625" style="145"/>
  </cols>
  <sheetData>
    <row r="2" spans="2:10" x14ac:dyDescent="0.2">
      <c r="B2" s="145" t="s">
        <v>230</v>
      </c>
    </row>
    <row r="3" spans="2:10" x14ac:dyDescent="0.2">
      <c r="B3" s="145" t="s">
        <v>231</v>
      </c>
    </row>
    <row r="4" spans="2:10" ht="13.5" thickBot="1" x14ac:dyDescent="0.25"/>
    <row r="5" spans="2:10" ht="14" customHeight="1" x14ac:dyDescent="0.2">
      <c r="B5" s="253" t="s">
        <v>217</v>
      </c>
      <c r="C5" s="254"/>
      <c r="D5" s="254"/>
      <c r="E5" s="254"/>
      <c r="F5" s="254"/>
      <c r="G5" s="254"/>
      <c r="H5" s="254"/>
      <c r="I5" s="254"/>
      <c r="J5" s="255"/>
    </row>
    <row r="6" spans="2:10" ht="14" customHeight="1" x14ac:dyDescent="0.2">
      <c r="B6" s="259"/>
      <c r="C6" s="260"/>
      <c r="D6" s="260"/>
      <c r="E6" s="260"/>
      <c r="F6" s="260"/>
      <c r="G6" s="260"/>
      <c r="H6" s="260"/>
      <c r="I6" s="260"/>
      <c r="J6" s="261"/>
    </row>
    <row r="7" spans="2:10" ht="14" customHeight="1" x14ac:dyDescent="0.2">
      <c r="B7" s="259"/>
      <c r="C7" s="260"/>
      <c r="D7" s="260"/>
      <c r="E7" s="260"/>
      <c r="F7" s="260"/>
      <c r="G7" s="260"/>
      <c r="H7" s="260"/>
      <c r="I7" s="260"/>
      <c r="J7" s="261"/>
    </row>
    <row r="8" spans="2:10" ht="14" customHeight="1" x14ac:dyDescent="0.2">
      <c r="B8" s="259"/>
      <c r="C8" s="260"/>
      <c r="D8" s="260"/>
      <c r="E8" s="260"/>
      <c r="F8" s="260"/>
      <c r="G8" s="260"/>
      <c r="H8" s="260"/>
      <c r="I8" s="260"/>
      <c r="J8" s="261"/>
    </row>
    <row r="9" spans="2:10" ht="14" customHeight="1" x14ac:dyDescent="0.2">
      <c r="B9" s="259"/>
      <c r="C9" s="260"/>
      <c r="D9" s="260"/>
      <c r="E9" s="260"/>
      <c r="F9" s="260"/>
      <c r="G9" s="260"/>
      <c r="H9" s="260"/>
      <c r="I9" s="260"/>
      <c r="J9" s="261"/>
    </row>
    <row r="10" spans="2:10" ht="14" customHeight="1" x14ac:dyDescent="0.2">
      <c r="B10" s="259"/>
      <c r="C10" s="260"/>
      <c r="D10" s="260"/>
      <c r="E10" s="260"/>
      <c r="F10" s="260"/>
      <c r="G10" s="260"/>
      <c r="H10" s="260"/>
      <c r="I10" s="260"/>
      <c r="J10" s="261"/>
    </row>
    <row r="11" spans="2:10" ht="14" customHeight="1" x14ac:dyDescent="0.2">
      <c r="B11" s="259"/>
      <c r="C11" s="260"/>
      <c r="D11" s="260"/>
      <c r="E11" s="260"/>
      <c r="F11" s="260"/>
      <c r="G11" s="260"/>
      <c r="H11" s="260"/>
      <c r="I11" s="260"/>
      <c r="J11" s="261"/>
    </row>
    <row r="12" spans="2:10" ht="14" customHeight="1" x14ac:dyDescent="0.2">
      <c r="B12" s="259"/>
      <c r="C12" s="260"/>
      <c r="D12" s="260"/>
      <c r="E12" s="260"/>
      <c r="F12" s="260"/>
      <c r="G12" s="260"/>
      <c r="H12" s="260"/>
      <c r="I12" s="260"/>
      <c r="J12" s="261"/>
    </row>
    <row r="13" spans="2:10" ht="14" customHeight="1" x14ac:dyDescent="0.2">
      <c r="B13" s="259"/>
      <c r="C13" s="260"/>
      <c r="D13" s="260"/>
      <c r="E13" s="260"/>
      <c r="F13" s="260"/>
      <c r="G13" s="260"/>
      <c r="H13" s="260"/>
      <c r="I13" s="260"/>
      <c r="J13" s="261"/>
    </row>
    <row r="14" spans="2:10" ht="14" customHeight="1" x14ac:dyDescent="0.2">
      <c r="B14" s="259"/>
      <c r="C14" s="260"/>
      <c r="D14" s="260"/>
      <c r="E14" s="260"/>
      <c r="F14" s="260"/>
      <c r="G14" s="260"/>
      <c r="H14" s="260"/>
      <c r="I14" s="260"/>
      <c r="J14" s="261"/>
    </row>
    <row r="15" spans="2:10" ht="14" customHeight="1" x14ac:dyDescent="0.2">
      <c r="B15" s="259"/>
      <c r="C15" s="260"/>
      <c r="D15" s="260"/>
      <c r="E15" s="260"/>
      <c r="F15" s="260"/>
      <c r="G15" s="260"/>
      <c r="H15" s="260"/>
      <c r="I15" s="260"/>
      <c r="J15" s="261"/>
    </row>
    <row r="16" spans="2:10" ht="14" customHeight="1" x14ac:dyDescent="0.2">
      <c r="B16" s="259"/>
      <c r="C16" s="260"/>
      <c r="D16" s="260"/>
      <c r="E16" s="260"/>
      <c r="F16" s="260"/>
      <c r="G16" s="260"/>
      <c r="H16" s="260"/>
      <c r="I16" s="260"/>
      <c r="J16" s="261"/>
    </row>
    <row r="17" spans="2:10" ht="14" customHeight="1" x14ac:dyDescent="0.2">
      <c r="B17" s="259"/>
      <c r="C17" s="260"/>
      <c r="D17" s="260"/>
      <c r="E17" s="260"/>
      <c r="F17" s="260"/>
      <c r="G17" s="260"/>
      <c r="H17" s="260"/>
      <c r="I17" s="260"/>
      <c r="J17" s="261"/>
    </row>
    <row r="18" spans="2:10" ht="14" customHeight="1" x14ac:dyDescent="0.2">
      <c r="B18" s="259"/>
      <c r="C18" s="260"/>
      <c r="D18" s="260"/>
      <c r="E18" s="260"/>
      <c r="F18" s="260"/>
      <c r="G18" s="260"/>
      <c r="H18" s="260"/>
      <c r="I18" s="260"/>
      <c r="J18" s="261"/>
    </row>
    <row r="19" spans="2:10" ht="14" customHeight="1" thickBot="1" x14ac:dyDescent="0.25">
      <c r="B19" s="262"/>
      <c r="C19" s="263"/>
      <c r="D19" s="263"/>
      <c r="E19" s="263"/>
      <c r="F19" s="263"/>
      <c r="G19" s="263"/>
      <c r="H19" s="263"/>
      <c r="I19" s="263"/>
      <c r="J19" s="264"/>
    </row>
    <row r="20" spans="2:10" ht="14" customHeight="1" thickBot="1" x14ac:dyDescent="0.25"/>
    <row r="21" spans="2:10" ht="14" customHeight="1" x14ac:dyDescent="0.2">
      <c r="B21" s="256" t="s">
        <v>216</v>
      </c>
      <c r="C21" s="257"/>
      <c r="D21" s="257"/>
      <c r="E21" s="257"/>
      <c r="F21" s="257"/>
      <c r="G21" s="257"/>
      <c r="H21" s="257"/>
      <c r="I21" s="257"/>
      <c r="J21" s="258"/>
    </row>
    <row r="22" spans="2:10" ht="14" customHeight="1" x14ac:dyDescent="0.2">
      <c r="B22" s="265"/>
      <c r="C22" s="260"/>
      <c r="D22" s="260"/>
      <c r="E22" s="260"/>
      <c r="F22" s="260"/>
      <c r="G22" s="260"/>
      <c r="H22" s="260"/>
      <c r="I22" s="260"/>
      <c r="J22" s="266"/>
    </row>
    <row r="23" spans="2:10" ht="14" customHeight="1" x14ac:dyDescent="0.2">
      <c r="B23" s="265"/>
      <c r="C23" s="260"/>
      <c r="D23" s="260"/>
      <c r="E23" s="260"/>
      <c r="F23" s="260"/>
      <c r="G23" s="260"/>
      <c r="H23" s="260"/>
      <c r="I23" s="260"/>
      <c r="J23" s="266"/>
    </row>
    <row r="24" spans="2:10" ht="14" customHeight="1" x14ac:dyDescent="0.2">
      <c r="B24" s="265"/>
      <c r="C24" s="260"/>
      <c r="D24" s="260"/>
      <c r="E24" s="260"/>
      <c r="F24" s="260"/>
      <c r="G24" s="260"/>
      <c r="H24" s="260"/>
      <c r="I24" s="260"/>
      <c r="J24" s="266"/>
    </row>
    <row r="25" spans="2:10" ht="14" customHeight="1" x14ac:dyDescent="0.2">
      <c r="B25" s="265"/>
      <c r="C25" s="260"/>
      <c r="D25" s="260"/>
      <c r="E25" s="260"/>
      <c r="F25" s="260"/>
      <c r="G25" s="260"/>
      <c r="H25" s="260"/>
      <c r="I25" s="260"/>
      <c r="J25" s="266"/>
    </row>
    <row r="26" spans="2:10" ht="14" customHeight="1" x14ac:dyDescent="0.2">
      <c r="B26" s="265"/>
      <c r="C26" s="260"/>
      <c r="D26" s="260"/>
      <c r="E26" s="260"/>
      <c r="F26" s="260"/>
      <c r="G26" s="260"/>
      <c r="H26" s="260"/>
      <c r="I26" s="260"/>
      <c r="J26" s="266"/>
    </row>
    <row r="27" spans="2:10" ht="14" customHeight="1" x14ac:dyDescent="0.2">
      <c r="B27" s="265"/>
      <c r="C27" s="260"/>
      <c r="D27" s="260"/>
      <c r="E27" s="260"/>
      <c r="F27" s="260"/>
      <c r="G27" s="260"/>
      <c r="H27" s="260"/>
      <c r="I27" s="260"/>
      <c r="J27" s="266"/>
    </row>
    <row r="28" spans="2:10" ht="14" customHeight="1" x14ac:dyDescent="0.2">
      <c r="B28" s="265"/>
      <c r="C28" s="260"/>
      <c r="D28" s="260"/>
      <c r="E28" s="260"/>
      <c r="F28" s="260"/>
      <c r="G28" s="260"/>
      <c r="H28" s="260"/>
      <c r="I28" s="260"/>
      <c r="J28" s="266"/>
    </row>
    <row r="29" spans="2:10" ht="14" customHeight="1" x14ac:dyDescent="0.2">
      <c r="B29" s="265"/>
      <c r="C29" s="260"/>
      <c r="D29" s="260"/>
      <c r="E29" s="260"/>
      <c r="F29" s="260"/>
      <c r="G29" s="260"/>
      <c r="H29" s="260"/>
      <c r="I29" s="260"/>
      <c r="J29" s="266"/>
    </row>
    <row r="30" spans="2:10" ht="14" customHeight="1" x14ac:dyDescent="0.2">
      <c r="B30" s="265"/>
      <c r="C30" s="260"/>
      <c r="D30" s="260"/>
      <c r="E30" s="260"/>
      <c r="F30" s="260"/>
      <c r="G30" s="260"/>
      <c r="H30" s="260"/>
      <c r="I30" s="260"/>
      <c r="J30" s="266"/>
    </row>
    <row r="31" spans="2:10" ht="14" customHeight="1" x14ac:dyDescent="0.2">
      <c r="B31" s="265"/>
      <c r="C31" s="260"/>
      <c r="D31" s="260"/>
      <c r="E31" s="260"/>
      <c r="F31" s="260"/>
      <c r="G31" s="260"/>
      <c r="H31" s="260"/>
      <c r="I31" s="260"/>
      <c r="J31" s="266"/>
    </row>
    <row r="32" spans="2:10" ht="14" customHeight="1" x14ac:dyDescent="0.2">
      <c r="B32" s="265"/>
      <c r="C32" s="260"/>
      <c r="D32" s="260"/>
      <c r="E32" s="260"/>
      <c r="F32" s="260"/>
      <c r="G32" s="260"/>
      <c r="H32" s="260"/>
      <c r="I32" s="260"/>
      <c r="J32" s="266"/>
    </row>
    <row r="33" spans="2:10" ht="14" customHeight="1" x14ac:dyDescent="0.2">
      <c r="B33" s="265"/>
      <c r="C33" s="260"/>
      <c r="D33" s="260"/>
      <c r="E33" s="260"/>
      <c r="F33" s="260"/>
      <c r="G33" s="260"/>
      <c r="H33" s="260"/>
      <c r="I33" s="260"/>
      <c r="J33" s="266"/>
    </row>
    <row r="34" spans="2:10" ht="14" customHeight="1" x14ac:dyDescent="0.2">
      <c r="B34" s="265"/>
      <c r="C34" s="260"/>
      <c r="D34" s="260"/>
      <c r="E34" s="260"/>
      <c r="F34" s="260"/>
      <c r="G34" s="260"/>
      <c r="H34" s="260"/>
      <c r="I34" s="260"/>
      <c r="J34" s="266"/>
    </row>
    <row r="35" spans="2:10" ht="14" customHeight="1" thickBot="1" x14ac:dyDescent="0.25">
      <c r="B35" s="267"/>
      <c r="C35" s="268"/>
      <c r="D35" s="268"/>
      <c r="E35" s="268"/>
      <c r="F35" s="268"/>
      <c r="G35" s="268"/>
      <c r="H35" s="268"/>
      <c r="I35" s="268"/>
      <c r="J35" s="269"/>
    </row>
    <row r="36" spans="2:10" ht="14" customHeight="1" x14ac:dyDescent="0.2"/>
    <row r="37" spans="2:10" ht="14" customHeight="1" x14ac:dyDescent="0.2">
      <c r="B37" s="270" t="s">
        <v>218</v>
      </c>
      <c r="C37" s="271"/>
      <c r="D37" s="271"/>
      <c r="E37" s="271"/>
      <c r="F37" s="271"/>
      <c r="G37" s="271"/>
      <c r="H37" s="271"/>
      <c r="I37" s="271"/>
      <c r="J37" s="271"/>
    </row>
    <row r="38" spans="2:10" ht="14" customHeight="1" x14ac:dyDescent="0.2">
      <c r="B38" s="271"/>
      <c r="C38" s="271"/>
      <c r="D38" s="271"/>
      <c r="E38" s="271"/>
      <c r="F38" s="271"/>
      <c r="G38" s="271"/>
      <c r="H38" s="271"/>
      <c r="I38" s="271"/>
      <c r="J38" s="271"/>
    </row>
    <row r="39" spans="2:10" ht="14" customHeight="1" x14ac:dyDescent="0.2">
      <c r="B39" s="271"/>
      <c r="C39" s="271"/>
      <c r="D39" s="271"/>
      <c r="E39" s="271"/>
      <c r="F39" s="271"/>
      <c r="G39" s="271"/>
      <c r="H39" s="271"/>
      <c r="I39" s="271"/>
      <c r="J39" s="271"/>
    </row>
    <row r="40" spans="2:10" ht="14" customHeight="1" x14ac:dyDescent="0.2">
      <c r="B40" s="271"/>
      <c r="C40" s="271"/>
      <c r="D40" s="271"/>
      <c r="E40" s="271"/>
      <c r="F40" s="271"/>
      <c r="G40" s="271"/>
      <c r="H40" s="271"/>
      <c r="I40" s="271"/>
      <c r="J40" s="271"/>
    </row>
    <row r="41" spans="2:10" ht="14" customHeight="1" x14ac:dyDescent="0.2"/>
    <row r="42" spans="2:10" ht="14" customHeight="1" x14ac:dyDescent="0.2"/>
    <row r="43" spans="2:10" ht="14" customHeight="1" x14ac:dyDescent="0.2"/>
  </sheetData>
  <mergeCells count="5">
    <mergeCell ref="B5:J5"/>
    <mergeCell ref="B21:J21"/>
    <mergeCell ref="B6:J19"/>
    <mergeCell ref="B22:J35"/>
    <mergeCell ref="B37:J40"/>
  </mergeCells>
  <phoneticPr fontId="25"/>
  <pageMargins left="0.70866141732283472" right="0.70866141732283472" top="0.74803149606299213" bottom="0.74803149606299213" header="0.31496062992125984" footer="0.31496062992125984"/>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H28"/>
  <sheetViews>
    <sheetView topLeftCell="A16" workbookViewId="0">
      <selection activeCell="B11" sqref="B11"/>
    </sheetView>
  </sheetViews>
  <sheetFormatPr defaultRowHeight="13" x14ac:dyDescent="0.2"/>
  <cols>
    <col min="1" max="1" width="11.453125" customWidth="1"/>
    <col min="2" max="2" width="10.08984375" customWidth="1"/>
    <col min="3" max="6" width="14.6328125" customWidth="1"/>
    <col min="7" max="7" width="1.26953125" customWidth="1"/>
    <col min="8" max="8" width="18" customWidth="1"/>
  </cols>
  <sheetData>
    <row r="1" spans="1:8" x14ac:dyDescent="0.2">
      <c r="A1" s="245" t="s">
        <v>13</v>
      </c>
      <c r="B1" s="245"/>
    </row>
    <row r="3" spans="1:8" x14ac:dyDescent="0.2">
      <c r="B3" s="249" t="s">
        <v>225</v>
      </c>
      <c r="C3" s="249"/>
      <c r="D3" s="249"/>
      <c r="E3" s="249"/>
    </row>
    <row r="4" spans="1:8" ht="13.5" thickBot="1" x14ac:dyDescent="0.25"/>
    <row r="5" spans="1:8" ht="13.5" thickBot="1" x14ac:dyDescent="0.25">
      <c r="B5" s="247" t="s">
        <v>16</v>
      </c>
      <c r="C5" s="248"/>
      <c r="E5" s="1" t="s">
        <v>0</v>
      </c>
      <c r="F5" s="5">
        <f>選手名簿!$B$3</f>
        <v>0</v>
      </c>
    </row>
    <row r="7" spans="1:8" x14ac:dyDescent="0.2">
      <c r="B7" s="142" t="s">
        <v>14</v>
      </c>
    </row>
    <row r="8" spans="1:8" x14ac:dyDescent="0.2">
      <c r="B8" s="141" t="s">
        <v>15</v>
      </c>
    </row>
    <row r="9" spans="1:8" x14ac:dyDescent="0.2">
      <c r="A9" s="246"/>
      <c r="B9" s="150" t="s">
        <v>1</v>
      </c>
      <c r="C9" s="154" t="s">
        <v>4</v>
      </c>
      <c r="D9" s="154"/>
      <c r="E9" s="154" t="s">
        <v>3</v>
      </c>
      <c r="F9" s="154"/>
    </row>
    <row r="10" spans="1:8" x14ac:dyDescent="0.2">
      <c r="A10" s="246"/>
      <c r="B10" s="151"/>
      <c r="C10" s="2" t="s">
        <v>5</v>
      </c>
      <c r="D10" s="2" t="s">
        <v>6</v>
      </c>
      <c r="E10" s="2" t="s">
        <v>5</v>
      </c>
      <c r="F10" s="2" t="s">
        <v>6</v>
      </c>
    </row>
    <row r="11" spans="1:8" ht="32.25" customHeight="1" x14ac:dyDescent="0.2">
      <c r="A11" s="2" t="s">
        <v>17</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8" ht="32.25" customHeight="1" x14ac:dyDescent="0.2">
      <c r="A12" s="2" t="s">
        <v>18</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c r="H12" s="131" t="s">
        <v>213</v>
      </c>
    </row>
    <row r="13" spans="1:8" ht="32.25" customHeight="1" x14ac:dyDescent="0.2">
      <c r="A13" s="2" t="s">
        <v>19</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c r="H13" s="132" t="s">
        <v>214</v>
      </c>
    </row>
    <row r="14" spans="1:8" ht="32.25" customHeight="1" x14ac:dyDescent="0.2">
      <c r="A14" s="2" t="s">
        <v>20</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c r="G14" s="130"/>
      <c r="H14" s="135"/>
    </row>
    <row r="15" spans="1:8" ht="32.25" customHeight="1" x14ac:dyDescent="0.2">
      <c r="A15" s="2" t="s">
        <v>21</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c r="G15" s="130"/>
      <c r="H15" s="135"/>
    </row>
    <row r="16" spans="1:8" ht="32.25" customHeight="1" x14ac:dyDescent="0.2">
      <c r="A16" s="2" t="s">
        <v>22</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c r="G16" s="130"/>
      <c r="H16" s="135"/>
    </row>
    <row r="17" spans="1:8" ht="32.25" customHeight="1" x14ac:dyDescent="0.2">
      <c r="A17" s="2" t="s">
        <v>23</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c r="G17" s="130"/>
      <c r="H17" s="135"/>
    </row>
    <row r="18" spans="1:8" ht="32.25" customHeight="1" x14ac:dyDescent="0.2">
      <c r="A18" s="2" t="s">
        <v>24</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c r="G18" s="130"/>
      <c r="H18" s="135"/>
    </row>
    <row r="19" spans="1:8" ht="32.25" customHeight="1" x14ac:dyDescent="0.2">
      <c r="A19" s="2" t="s">
        <v>25</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c r="G19" s="130"/>
      <c r="H19" s="135"/>
    </row>
    <row r="20" spans="1:8" ht="32.25" customHeight="1" x14ac:dyDescent="0.2">
      <c r="A20" s="2" t="s">
        <v>28</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c r="G20" s="130"/>
      <c r="H20" s="135"/>
    </row>
    <row r="24" spans="1:8" x14ac:dyDescent="0.2">
      <c r="B24" t="s">
        <v>26</v>
      </c>
    </row>
    <row r="26" spans="1:8" x14ac:dyDescent="0.2">
      <c r="B26" s="244" t="str">
        <f>選手名簿!M3</f>
        <v>２０２５年４月●日　　</v>
      </c>
      <c r="C26" s="244"/>
    </row>
    <row r="28" spans="1:8" x14ac:dyDescent="0.2">
      <c r="A28" s="114">
        <f>選手名簿!$B$3</f>
        <v>0</v>
      </c>
      <c r="B28" t="s">
        <v>205</v>
      </c>
      <c r="E28" s="139">
        <f>納入一覧表!$E$4</f>
        <v>0</v>
      </c>
      <c r="F28" s="140"/>
    </row>
  </sheetData>
  <sheetProtection algorithmName="SHA-512" hashValue="r0FBS5rPDdT0hcfmFPCjNnYj1w1dN+z+SWBU1WGK9tnbzJJJ9q2ZHsaQMFt0i2ZORRf+jGwWHJ6nC9BGI4XoIA==" saltValue="Yp0aWvZoaWs5hd96W1ZbFA==" spinCount="100000" sheet="1" selectLockedCells="1"/>
  <mergeCells count="8">
    <mergeCell ref="B26:C26"/>
    <mergeCell ref="A1:B1"/>
    <mergeCell ref="B9:B10"/>
    <mergeCell ref="C9:D9"/>
    <mergeCell ref="E9:F9"/>
    <mergeCell ref="A9:A10"/>
    <mergeCell ref="B5:C5"/>
    <mergeCell ref="B3:E3"/>
  </mergeCells>
  <phoneticPr fontId="5"/>
  <printOptions horizontalCentered="1"/>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H28"/>
  <sheetViews>
    <sheetView topLeftCell="A16" workbookViewId="0">
      <selection activeCell="H14" sqref="H14"/>
    </sheetView>
  </sheetViews>
  <sheetFormatPr defaultRowHeight="13" x14ac:dyDescent="0.2"/>
  <cols>
    <col min="1" max="1" width="11.453125" customWidth="1"/>
    <col min="2" max="2" width="10.08984375" customWidth="1"/>
    <col min="3" max="6" width="14.6328125" customWidth="1"/>
    <col min="7" max="7" width="1.26953125" customWidth="1"/>
    <col min="8" max="8" width="18" customWidth="1"/>
  </cols>
  <sheetData>
    <row r="1" spans="1:8" x14ac:dyDescent="0.2">
      <c r="A1" s="245" t="s">
        <v>13</v>
      </c>
      <c r="B1" s="245"/>
    </row>
    <row r="3" spans="1:8" x14ac:dyDescent="0.2">
      <c r="B3" s="249" t="s">
        <v>225</v>
      </c>
      <c r="C3" s="249"/>
      <c r="D3" s="249"/>
      <c r="E3" s="249"/>
    </row>
    <row r="4" spans="1:8" ht="13.5" thickBot="1" x14ac:dyDescent="0.25"/>
    <row r="5" spans="1:8" ht="13.5" thickBot="1" x14ac:dyDescent="0.25">
      <c r="B5" s="247" t="s">
        <v>27</v>
      </c>
      <c r="C5" s="248"/>
      <c r="E5" s="1" t="s">
        <v>0</v>
      </c>
      <c r="F5" s="5">
        <f>選手名簿!$B$3</f>
        <v>0</v>
      </c>
    </row>
    <row r="7" spans="1:8" x14ac:dyDescent="0.2">
      <c r="B7" s="142" t="s">
        <v>14</v>
      </c>
    </row>
    <row r="8" spans="1:8" x14ac:dyDescent="0.2">
      <c r="B8" s="141" t="s">
        <v>15</v>
      </c>
    </row>
    <row r="9" spans="1:8" x14ac:dyDescent="0.2">
      <c r="A9" s="246"/>
      <c r="B9" s="150" t="s">
        <v>1</v>
      </c>
      <c r="C9" s="154" t="s">
        <v>4</v>
      </c>
      <c r="D9" s="154"/>
      <c r="E9" s="154" t="s">
        <v>3</v>
      </c>
      <c r="F9" s="154"/>
    </row>
    <row r="10" spans="1:8" x14ac:dyDescent="0.2">
      <c r="A10" s="246"/>
      <c r="B10" s="151"/>
      <c r="C10" s="2" t="s">
        <v>5</v>
      </c>
      <c r="D10" s="2" t="s">
        <v>6</v>
      </c>
      <c r="E10" s="2" t="s">
        <v>5</v>
      </c>
      <c r="F10" s="2" t="s">
        <v>6</v>
      </c>
    </row>
    <row r="11" spans="1:8" ht="32.25" customHeight="1" x14ac:dyDescent="0.2">
      <c r="A11" s="2" t="s">
        <v>17</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8" ht="32.25" customHeight="1" x14ac:dyDescent="0.2">
      <c r="A12" s="2" t="s">
        <v>18</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c r="H12" s="131" t="s">
        <v>213</v>
      </c>
    </row>
    <row r="13" spans="1:8" ht="32.25" customHeight="1" x14ac:dyDescent="0.2">
      <c r="A13" s="2" t="s">
        <v>19</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c r="H13" s="132" t="s">
        <v>214</v>
      </c>
    </row>
    <row r="14" spans="1:8" ht="32.25" customHeight="1" x14ac:dyDescent="0.2">
      <c r="A14" s="2" t="s">
        <v>20</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c r="G14" s="130"/>
      <c r="H14" s="135"/>
    </row>
    <row r="15" spans="1:8" ht="32.25" customHeight="1" x14ac:dyDescent="0.2">
      <c r="A15" s="2" t="s">
        <v>21</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c r="G15" s="130"/>
      <c r="H15" s="135"/>
    </row>
    <row r="16" spans="1:8" ht="32.25" customHeight="1" x14ac:dyDescent="0.2">
      <c r="A16" s="2" t="s">
        <v>22</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c r="G16" s="130"/>
      <c r="H16" s="135"/>
    </row>
    <row r="17" spans="1:8" ht="32.25" customHeight="1" x14ac:dyDescent="0.2">
      <c r="A17" s="2" t="s">
        <v>23</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c r="G17" s="130"/>
      <c r="H17" s="135"/>
    </row>
    <row r="18" spans="1:8" ht="32.25" customHeight="1" x14ac:dyDescent="0.2">
      <c r="A18" s="2" t="s">
        <v>24</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c r="G18" s="130"/>
      <c r="H18" s="135"/>
    </row>
    <row r="19" spans="1:8" ht="32.25" customHeight="1" x14ac:dyDescent="0.2">
      <c r="A19" s="2" t="s">
        <v>25</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c r="G19" s="130"/>
      <c r="H19" s="135"/>
    </row>
    <row r="20" spans="1:8" ht="32.25" customHeight="1" x14ac:dyDescent="0.2">
      <c r="A20" s="2" t="s">
        <v>28</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c r="G20" s="130"/>
      <c r="H20" s="135"/>
    </row>
    <row r="24" spans="1:8" x14ac:dyDescent="0.2">
      <c r="B24" t="s">
        <v>26</v>
      </c>
    </row>
    <row r="26" spans="1:8" x14ac:dyDescent="0.2">
      <c r="B26" s="244" t="str">
        <f>選手名簿!M3</f>
        <v>２０２５年４月●日　　</v>
      </c>
      <c r="C26" s="244"/>
    </row>
    <row r="28" spans="1:8" x14ac:dyDescent="0.2">
      <c r="A28" s="114">
        <f>選手名簿!$B$3</f>
        <v>0</v>
      </c>
      <c r="B28" t="s">
        <v>205</v>
      </c>
      <c r="E28" s="139">
        <f>納入一覧表!$E$4</f>
        <v>0</v>
      </c>
      <c r="F28" s="140"/>
    </row>
  </sheetData>
  <sheetProtection algorithmName="SHA-512" hashValue="HjsNRHGVruP5MGt5ybcCuEGsCUurLg6VLwAxQmdu+CKWOcz2VRz9yw03Fcca0+cYbqys2wNAhukngJpkv9jN9Q==" saltValue="+kxuvHFe9N/U70UREKEBDg==" spinCount="100000" sheet="1" selectLockedCells="1"/>
  <mergeCells count="8">
    <mergeCell ref="B26:C26"/>
    <mergeCell ref="A1:B1"/>
    <mergeCell ref="B3:E3"/>
    <mergeCell ref="B5:C5"/>
    <mergeCell ref="A9:A10"/>
    <mergeCell ref="B9:B10"/>
    <mergeCell ref="C9:D9"/>
    <mergeCell ref="E9:F9"/>
  </mergeCells>
  <phoneticPr fontId="5"/>
  <printOptions horizontalCentered="1"/>
  <pageMargins left="0.70866141732283472" right="0.70866141732283472" top="0.78740157480314965" bottom="0.78740157480314965" header="0.31496062992125984" footer="0.31496062992125984"/>
  <pageSetup paperSize="9"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H30"/>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1.26953125" customWidth="1"/>
    <col min="8" max="8" width="18" customWidth="1"/>
  </cols>
  <sheetData>
    <row r="1" spans="1:8" x14ac:dyDescent="0.2">
      <c r="A1" s="245" t="s">
        <v>13</v>
      </c>
      <c r="B1" s="245"/>
    </row>
    <row r="3" spans="1:8" x14ac:dyDescent="0.2">
      <c r="B3" s="249" t="s">
        <v>225</v>
      </c>
      <c r="C3" s="249"/>
      <c r="D3" s="249"/>
      <c r="E3" s="249"/>
    </row>
    <row r="4" spans="1:8" ht="13.5" thickBot="1" x14ac:dyDescent="0.25"/>
    <row r="5" spans="1:8" ht="13.5" thickBot="1" x14ac:dyDescent="0.25">
      <c r="B5" s="247" t="s">
        <v>185</v>
      </c>
      <c r="C5" s="248"/>
      <c r="E5" s="1" t="s">
        <v>0</v>
      </c>
      <c r="F5" s="5">
        <f>選手名簿!$B$3</f>
        <v>0</v>
      </c>
    </row>
    <row r="7" spans="1:8" x14ac:dyDescent="0.2">
      <c r="B7" s="142" t="s">
        <v>14</v>
      </c>
    </row>
    <row r="8" spans="1:8" x14ac:dyDescent="0.2">
      <c r="B8" s="141" t="s">
        <v>15</v>
      </c>
    </row>
    <row r="9" spans="1:8" x14ac:dyDescent="0.2">
      <c r="A9" s="246"/>
      <c r="B9" s="150" t="s">
        <v>1</v>
      </c>
      <c r="C9" s="154" t="s">
        <v>4</v>
      </c>
      <c r="D9" s="154"/>
      <c r="E9" s="154" t="s">
        <v>3</v>
      </c>
      <c r="F9" s="154"/>
    </row>
    <row r="10" spans="1:8" x14ac:dyDescent="0.2">
      <c r="A10" s="246"/>
      <c r="B10" s="151"/>
      <c r="C10" s="2" t="s">
        <v>5</v>
      </c>
      <c r="D10" s="2" t="s">
        <v>6</v>
      </c>
      <c r="E10" s="2" t="s">
        <v>5</v>
      </c>
      <c r="F10" s="2" t="s">
        <v>6</v>
      </c>
    </row>
    <row r="11" spans="1:8" ht="32.25" customHeight="1" x14ac:dyDescent="0.2">
      <c r="A11" s="2" t="s">
        <v>17</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8" ht="32.25" customHeight="1" x14ac:dyDescent="0.2">
      <c r="A12" s="2" t="s">
        <v>18</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c r="H12" s="131" t="s">
        <v>213</v>
      </c>
    </row>
    <row r="13" spans="1:8" ht="32.25" customHeight="1" x14ac:dyDescent="0.2">
      <c r="A13" s="2" t="s">
        <v>19</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c r="H13" s="132" t="s">
        <v>214</v>
      </c>
    </row>
    <row r="14" spans="1:8" ht="32.25" customHeight="1" x14ac:dyDescent="0.2">
      <c r="A14" s="2" t="s">
        <v>20</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c r="G14" s="130"/>
      <c r="H14" s="135"/>
    </row>
    <row r="15" spans="1:8" ht="32.25" customHeight="1" x14ac:dyDescent="0.2">
      <c r="A15" s="2" t="s">
        <v>21</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c r="G15" s="130"/>
      <c r="H15" s="135"/>
    </row>
    <row r="16" spans="1:8" ht="32.25" customHeight="1" x14ac:dyDescent="0.2">
      <c r="A16" s="2" t="s">
        <v>22</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c r="G16" s="130"/>
      <c r="H16" s="135"/>
    </row>
    <row r="17" spans="1:8" ht="32.25" customHeight="1" x14ac:dyDescent="0.2">
      <c r="A17" s="2" t="s">
        <v>23</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c r="G17" s="130"/>
      <c r="H17" s="135"/>
    </row>
    <row r="18" spans="1:8" ht="32.25" customHeight="1" x14ac:dyDescent="0.2">
      <c r="A18" s="2" t="s">
        <v>24</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c r="G18" s="130"/>
      <c r="H18" s="135"/>
    </row>
    <row r="19" spans="1:8" ht="32.25" customHeight="1" x14ac:dyDescent="0.2">
      <c r="A19" s="2" t="s">
        <v>25</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c r="G19" s="130"/>
      <c r="H19" s="135"/>
    </row>
    <row r="20" spans="1:8" ht="32.25" customHeight="1" x14ac:dyDescent="0.2">
      <c r="A20" s="2" t="s">
        <v>28</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c r="G20" s="130"/>
      <c r="H20" s="135"/>
    </row>
    <row r="21" spans="1:8" ht="32.25" customHeight="1" x14ac:dyDescent="0.2">
      <c r="A21" s="2" t="s">
        <v>29</v>
      </c>
      <c r="B21" s="59"/>
      <c r="C21" s="2" t="str">
        <f>IF($B21="","",IF(VLOOKUP($B21,選手名簿!$A$9:$Q$58,2)="","",VLOOKUP($B21,選手名簿!$A$9:$Q$58,2)))</f>
        <v/>
      </c>
      <c r="D21" s="2" t="str">
        <f>IF($B21="","",IF(VLOOKUP($B21,選手名簿!$A$9:$Q$58,3)="","",VLOOKUP($B21,選手名簿!$A$9:$Q$58,3)))</f>
        <v/>
      </c>
      <c r="E21" s="2" t="str">
        <f>IF($B21="","",IF(VLOOKUP($B21,選手名簿!$A$9:$Q$58,4)="","",VLOOKUP($B21,選手名簿!$A$9:$Q$58,4)))</f>
        <v/>
      </c>
      <c r="F21" s="2" t="str">
        <f>IF($B21="","",IF(VLOOKUP($B21,選手名簿!$A$9:$Q$58,5)="","",VLOOKUP($B21,選手名簿!$A$9:$Q$58,5)))</f>
        <v/>
      </c>
      <c r="G21" s="130"/>
      <c r="H21" s="135"/>
    </row>
    <row r="22" spans="1:8" ht="32.25" customHeight="1" x14ac:dyDescent="0.2">
      <c r="A22" s="2" t="s">
        <v>30</v>
      </c>
      <c r="B22" s="59"/>
      <c r="C22" s="2" t="str">
        <f>IF($B22="","",IF(VLOOKUP($B22,選手名簿!$A$9:$Q$58,2)="","",VLOOKUP($B22,選手名簿!$A$9:$Q$58,2)))</f>
        <v/>
      </c>
      <c r="D22" s="2" t="str">
        <f>IF($B22="","",IF(VLOOKUP($B22,選手名簿!$A$9:$Q$58,3)="","",VLOOKUP($B22,選手名簿!$A$9:$Q$58,3)))</f>
        <v/>
      </c>
      <c r="E22" s="2" t="str">
        <f>IF($B22="","",IF(VLOOKUP($B22,選手名簿!$A$9:$Q$58,4)="","",VLOOKUP($B22,選手名簿!$A$9:$Q$58,4)))</f>
        <v/>
      </c>
      <c r="F22" s="2" t="str">
        <f>IF($B22="","",IF(VLOOKUP($B22,選手名簿!$A$9:$Q$58,5)="","",VLOOKUP($B22,選手名簿!$A$9:$Q$58,5)))</f>
        <v/>
      </c>
      <c r="G22" s="130"/>
      <c r="H22" s="135"/>
    </row>
    <row r="26" spans="1:8" x14ac:dyDescent="0.2">
      <c r="B26" t="s">
        <v>26</v>
      </c>
    </row>
    <row r="28" spans="1:8" x14ac:dyDescent="0.2">
      <c r="B28" s="244" t="str">
        <f>選手名簿!M3</f>
        <v>２０２５年４月●日　　</v>
      </c>
      <c r="C28" s="244"/>
    </row>
    <row r="30" spans="1:8" x14ac:dyDescent="0.2">
      <c r="A30" s="114">
        <f>選手名簿!$B$3</f>
        <v>0</v>
      </c>
      <c r="B30" t="s">
        <v>205</v>
      </c>
      <c r="E30" s="139">
        <f>納入一覧表!$E$4</f>
        <v>0</v>
      </c>
      <c r="F30" s="140"/>
    </row>
  </sheetData>
  <sheetProtection algorithmName="SHA-512" hashValue="0HmjdXFGjm/0rvRqvhvq5lDTTs6AYG55AnI2NpOK+rQBmAjr5dp+6KhxFcRrTT6vblK7S43BvxOZgy+884jlFg==" saltValue="RtOhWh13jDPgGwHqRwG1kA==" spinCount="100000" sheet="1" selectLockedCells="1"/>
  <mergeCells count="8">
    <mergeCell ref="B28:C28"/>
    <mergeCell ref="A1:B1"/>
    <mergeCell ref="B3:E3"/>
    <mergeCell ref="B5:C5"/>
    <mergeCell ref="A9:A10"/>
    <mergeCell ref="B9:B10"/>
    <mergeCell ref="C9:D9"/>
    <mergeCell ref="E9:F9"/>
  </mergeCells>
  <phoneticPr fontId="5"/>
  <printOptions horizontalCentered="1"/>
  <pageMargins left="0.70866141732283472" right="0.70866141732283472" top="0.78740157480314965" bottom="0.78740157480314965" header="0.31496062992125984" footer="0.31496062992125984"/>
  <pageSetup paperSize="9"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H30"/>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1.26953125" customWidth="1"/>
    <col min="8" max="8" width="18" customWidth="1"/>
  </cols>
  <sheetData>
    <row r="1" spans="1:8" x14ac:dyDescent="0.2">
      <c r="A1" s="245" t="s">
        <v>13</v>
      </c>
      <c r="B1" s="245"/>
    </row>
    <row r="3" spans="1:8" x14ac:dyDescent="0.2">
      <c r="B3" s="249" t="s">
        <v>225</v>
      </c>
      <c r="C3" s="249"/>
      <c r="D3" s="249"/>
      <c r="E3" s="249"/>
    </row>
    <row r="4" spans="1:8" ht="13.5" thickBot="1" x14ac:dyDescent="0.25"/>
    <row r="5" spans="1:8" ht="13.5" thickBot="1" x14ac:dyDescent="0.25">
      <c r="B5" s="247" t="s">
        <v>186</v>
      </c>
      <c r="C5" s="248"/>
      <c r="E5" s="1" t="s">
        <v>0</v>
      </c>
      <c r="F5" s="5">
        <f>選手名簿!$B$3</f>
        <v>0</v>
      </c>
    </row>
    <row r="7" spans="1:8" x14ac:dyDescent="0.2">
      <c r="B7" s="142" t="s">
        <v>14</v>
      </c>
    </row>
    <row r="8" spans="1:8" x14ac:dyDescent="0.2">
      <c r="B8" s="141" t="s">
        <v>15</v>
      </c>
    </row>
    <row r="9" spans="1:8" x14ac:dyDescent="0.2">
      <c r="A9" s="246"/>
      <c r="B9" s="150" t="s">
        <v>1</v>
      </c>
      <c r="C9" s="154" t="s">
        <v>4</v>
      </c>
      <c r="D9" s="154"/>
      <c r="E9" s="154" t="s">
        <v>3</v>
      </c>
      <c r="F9" s="154"/>
    </row>
    <row r="10" spans="1:8" x14ac:dyDescent="0.2">
      <c r="A10" s="246"/>
      <c r="B10" s="151"/>
      <c r="C10" s="2" t="s">
        <v>5</v>
      </c>
      <c r="D10" s="2" t="s">
        <v>6</v>
      </c>
      <c r="E10" s="2" t="s">
        <v>5</v>
      </c>
      <c r="F10" s="2" t="s">
        <v>6</v>
      </c>
    </row>
    <row r="11" spans="1:8" ht="32.25" customHeight="1" x14ac:dyDescent="0.2">
      <c r="A11" s="2" t="s">
        <v>17</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8" ht="32.25" customHeight="1" x14ac:dyDescent="0.2">
      <c r="A12" s="2" t="s">
        <v>18</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c r="H12" s="131" t="s">
        <v>213</v>
      </c>
    </row>
    <row r="13" spans="1:8" ht="32.25" customHeight="1" x14ac:dyDescent="0.2">
      <c r="A13" s="2" t="s">
        <v>19</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c r="H13" s="132" t="s">
        <v>214</v>
      </c>
    </row>
    <row r="14" spans="1:8" ht="32.25" customHeight="1" x14ac:dyDescent="0.2">
      <c r="A14" s="2" t="s">
        <v>20</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c r="G14" s="130"/>
      <c r="H14" s="135"/>
    </row>
    <row r="15" spans="1:8" ht="32.25" customHeight="1" x14ac:dyDescent="0.2">
      <c r="A15" s="2" t="s">
        <v>21</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c r="G15" s="130"/>
      <c r="H15" s="135"/>
    </row>
    <row r="16" spans="1:8" ht="32.25" customHeight="1" x14ac:dyDescent="0.2">
      <c r="A16" s="2" t="s">
        <v>22</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c r="G16" s="130"/>
      <c r="H16" s="135"/>
    </row>
    <row r="17" spans="1:8" ht="32.25" customHeight="1" x14ac:dyDescent="0.2">
      <c r="A17" s="2" t="s">
        <v>23</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c r="G17" s="130"/>
      <c r="H17" s="135"/>
    </row>
    <row r="18" spans="1:8" ht="32.25" customHeight="1" x14ac:dyDescent="0.2">
      <c r="A18" s="2" t="s">
        <v>24</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c r="G18" s="130"/>
      <c r="H18" s="135"/>
    </row>
    <row r="19" spans="1:8" ht="32.25" customHeight="1" x14ac:dyDescent="0.2">
      <c r="A19" s="2" t="s">
        <v>25</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c r="G19" s="130"/>
      <c r="H19" s="135"/>
    </row>
    <row r="20" spans="1:8" ht="32.25" customHeight="1" x14ac:dyDescent="0.2">
      <c r="A20" s="2" t="s">
        <v>28</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c r="G20" s="130"/>
      <c r="H20" s="135"/>
    </row>
    <row r="21" spans="1:8" ht="32.25" customHeight="1" x14ac:dyDescent="0.2">
      <c r="A21" s="2" t="s">
        <v>29</v>
      </c>
      <c r="B21" s="59"/>
      <c r="C21" s="2" t="str">
        <f>IF($B21="","",IF(VLOOKUP($B21,選手名簿!$A$9:$Q$58,2)="","",VLOOKUP($B21,選手名簿!$A$9:$Q$58,2)))</f>
        <v/>
      </c>
      <c r="D21" s="2" t="str">
        <f>IF($B21="","",IF(VLOOKUP($B21,選手名簿!$A$9:$Q$58,3)="","",VLOOKUP($B21,選手名簿!$A$9:$Q$58,3)))</f>
        <v/>
      </c>
      <c r="E21" s="2" t="str">
        <f>IF($B21="","",IF(VLOOKUP($B21,選手名簿!$A$9:$Q$58,4)="","",VLOOKUP($B21,選手名簿!$A$9:$Q$58,4)))</f>
        <v/>
      </c>
      <c r="F21" s="2" t="str">
        <f>IF($B21="","",IF(VLOOKUP($B21,選手名簿!$A$9:$Q$58,5)="","",VLOOKUP($B21,選手名簿!$A$9:$Q$58,5)))</f>
        <v/>
      </c>
      <c r="G21" s="130"/>
      <c r="H21" s="135"/>
    </row>
    <row r="22" spans="1:8" ht="32.25" customHeight="1" x14ac:dyDescent="0.2">
      <c r="A22" s="2" t="s">
        <v>30</v>
      </c>
      <c r="B22" s="59"/>
      <c r="C22" s="2" t="str">
        <f>IF($B22="","",IF(VLOOKUP($B22,選手名簿!$A$9:$Q$58,2)="","",VLOOKUP($B22,選手名簿!$A$9:$Q$58,2)))</f>
        <v/>
      </c>
      <c r="D22" s="2" t="str">
        <f>IF($B22="","",IF(VLOOKUP($B22,選手名簿!$A$9:$Q$58,3)="","",VLOOKUP($B22,選手名簿!$A$9:$Q$58,3)))</f>
        <v/>
      </c>
      <c r="E22" s="2" t="str">
        <f>IF($B22="","",IF(VLOOKUP($B22,選手名簿!$A$9:$Q$58,4)="","",VLOOKUP($B22,選手名簿!$A$9:$Q$58,4)))</f>
        <v/>
      </c>
      <c r="F22" s="2" t="str">
        <f>IF($B22="","",IF(VLOOKUP($B22,選手名簿!$A$9:$Q$58,5)="","",VLOOKUP($B22,選手名簿!$A$9:$Q$58,5)))</f>
        <v/>
      </c>
      <c r="G22" s="130"/>
      <c r="H22" s="135"/>
    </row>
    <row r="26" spans="1:8" x14ac:dyDescent="0.2">
      <c r="B26" t="s">
        <v>26</v>
      </c>
    </row>
    <row r="28" spans="1:8" x14ac:dyDescent="0.2">
      <c r="B28" s="244" t="str">
        <f>選手名簿!M3</f>
        <v>２０２５年４月●日　　</v>
      </c>
      <c r="C28" s="244"/>
    </row>
    <row r="30" spans="1:8" x14ac:dyDescent="0.2">
      <c r="A30" s="114">
        <f>選手名簿!$B$3</f>
        <v>0</v>
      </c>
      <c r="B30" t="s">
        <v>205</v>
      </c>
      <c r="E30" s="139">
        <f>納入一覧表!$E$4</f>
        <v>0</v>
      </c>
      <c r="F30" s="140"/>
    </row>
  </sheetData>
  <sheetProtection algorithmName="SHA-512" hashValue="qEdqS1S9A/WjwtPmaHUjSToNiEcgk5kClreuH0eyQJQpUQnpXzZ7vUYYE8ehZVgpENCBXDihn6oW4rTxNQo78A==" saltValue="6XeHOEhEAJCsIBJwTnTSNA==" spinCount="100000" sheet="1" selectLockedCells="1"/>
  <mergeCells count="8">
    <mergeCell ref="B28:C28"/>
    <mergeCell ref="A1:B1"/>
    <mergeCell ref="B3:E3"/>
    <mergeCell ref="B5:C5"/>
    <mergeCell ref="A9:A10"/>
    <mergeCell ref="B9:B10"/>
    <mergeCell ref="C9:D9"/>
    <mergeCell ref="E9:F9"/>
  </mergeCells>
  <phoneticPr fontId="24"/>
  <printOptions horizontalCentered="1"/>
  <pageMargins left="0.70866141732283472" right="0.70866141732283472" top="0.78740157480314965" bottom="0.78740157480314965" header="0.31496062992125984" footer="0.31496062992125984"/>
  <pageSetup paperSize="9"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H30"/>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5.1796875" customWidth="1"/>
    <col min="8" max="8" width="18" customWidth="1"/>
  </cols>
  <sheetData>
    <row r="1" spans="1:8" x14ac:dyDescent="0.2">
      <c r="A1" s="245" t="s">
        <v>13</v>
      </c>
      <c r="B1" s="245"/>
    </row>
    <row r="3" spans="1:8" x14ac:dyDescent="0.2">
      <c r="B3" s="249" t="s">
        <v>225</v>
      </c>
      <c r="C3" s="249"/>
      <c r="D3" s="249"/>
      <c r="E3" s="249"/>
    </row>
    <row r="4" spans="1:8" ht="13.5" thickBot="1" x14ac:dyDescent="0.25"/>
    <row r="5" spans="1:8" ht="13.5" thickBot="1" x14ac:dyDescent="0.25">
      <c r="B5" s="247" t="s">
        <v>192</v>
      </c>
      <c r="C5" s="250"/>
      <c r="D5" s="248"/>
      <c r="E5" s="1" t="s">
        <v>0</v>
      </c>
      <c r="F5" s="5">
        <f>選手名簿!$B$3</f>
        <v>0</v>
      </c>
    </row>
    <row r="7" spans="1:8" x14ac:dyDescent="0.2">
      <c r="B7" s="142" t="s">
        <v>14</v>
      </c>
      <c r="G7" s="143" t="s">
        <v>240</v>
      </c>
    </row>
    <row r="8" spans="1:8" x14ac:dyDescent="0.2">
      <c r="B8" s="141" t="s">
        <v>15</v>
      </c>
      <c r="G8" s="144" t="s">
        <v>15</v>
      </c>
    </row>
    <row r="9" spans="1:8" x14ac:dyDescent="0.2">
      <c r="A9" s="246"/>
      <c r="B9" s="150" t="s">
        <v>1</v>
      </c>
      <c r="C9" s="154" t="s">
        <v>4</v>
      </c>
      <c r="D9" s="154"/>
      <c r="E9" s="154" t="s">
        <v>3</v>
      </c>
      <c r="F9" s="154"/>
      <c r="G9" s="154" t="s">
        <v>191</v>
      </c>
    </row>
    <row r="10" spans="1:8" x14ac:dyDescent="0.2">
      <c r="A10" s="246"/>
      <c r="B10" s="151"/>
      <c r="C10" s="2" t="s">
        <v>5</v>
      </c>
      <c r="D10" s="2" t="s">
        <v>6</v>
      </c>
      <c r="E10" s="2" t="s">
        <v>5</v>
      </c>
      <c r="F10" s="2" t="s">
        <v>6</v>
      </c>
      <c r="G10" s="154"/>
    </row>
    <row r="11" spans="1:8" ht="32.25" customHeight="1" x14ac:dyDescent="0.2">
      <c r="A11" s="2" t="s">
        <v>17</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c r="G11" s="86"/>
    </row>
    <row r="12" spans="1:8" ht="32.25" customHeight="1" x14ac:dyDescent="0.2">
      <c r="A12" s="2" t="s">
        <v>18</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c r="G12" s="86"/>
      <c r="H12" s="131" t="s">
        <v>213</v>
      </c>
    </row>
    <row r="13" spans="1:8" ht="32.25" customHeight="1" x14ac:dyDescent="0.2">
      <c r="A13" s="2" t="s">
        <v>19</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c r="G13" s="86"/>
      <c r="H13" s="132" t="s">
        <v>214</v>
      </c>
    </row>
    <row r="14" spans="1:8" ht="32.25" customHeight="1" x14ac:dyDescent="0.2">
      <c r="A14" s="2" t="s">
        <v>20</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c r="G14" s="137"/>
      <c r="H14" s="135"/>
    </row>
    <row r="15" spans="1:8" ht="32.25" customHeight="1" x14ac:dyDescent="0.2">
      <c r="A15" s="2" t="s">
        <v>21</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c r="G15" s="137"/>
      <c r="H15" s="135"/>
    </row>
    <row r="16" spans="1:8" ht="32.25" customHeight="1" x14ac:dyDescent="0.2">
      <c r="A16" s="2" t="s">
        <v>22</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c r="G16" s="137"/>
      <c r="H16" s="135"/>
    </row>
    <row r="17" spans="1:8" ht="32.25" customHeight="1" x14ac:dyDescent="0.2">
      <c r="A17" s="2" t="s">
        <v>23</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c r="G17" s="137"/>
      <c r="H17" s="135"/>
    </row>
    <row r="18" spans="1:8" ht="32.25" customHeight="1" x14ac:dyDescent="0.2">
      <c r="A18" s="2" t="s">
        <v>24</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c r="G18" s="137"/>
      <c r="H18" s="135"/>
    </row>
    <row r="19" spans="1:8" ht="32.25" customHeight="1" x14ac:dyDescent="0.2">
      <c r="A19" s="2" t="s">
        <v>25</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c r="G19" s="137"/>
      <c r="H19" s="135"/>
    </row>
    <row r="20" spans="1:8" ht="32.25" customHeight="1" x14ac:dyDescent="0.2">
      <c r="A20" s="2" t="s">
        <v>28</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c r="G20" s="137"/>
      <c r="H20" s="135"/>
    </row>
    <row r="21" spans="1:8" ht="32.25" customHeight="1" x14ac:dyDescent="0.2">
      <c r="A21" s="2" t="s">
        <v>29</v>
      </c>
      <c r="B21" s="59"/>
      <c r="C21" s="2" t="str">
        <f>IF($B21="","",IF(VLOOKUP($B21,選手名簿!$A$9:$Q$58,2)="","",VLOOKUP($B21,選手名簿!$A$9:$Q$58,2)))</f>
        <v/>
      </c>
      <c r="D21" s="2" t="str">
        <f>IF($B21="","",IF(VLOOKUP($B21,選手名簿!$A$9:$Q$58,3)="","",VLOOKUP($B21,選手名簿!$A$9:$Q$58,3)))</f>
        <v/>
      </c>
      <c r="E21" s="2" t="str">
        <f>IF($B21="","",IF(VLOOKUP($B21,選手名簿!$A$9:$Q$58,4)="","",VLOOKUP($B21,選手名簿!$A$9:$Q$58,4)))</f>
        <v/>
      </c>
      <c r="F21" s="2" t="str">
        <f>IF($B21="","",IF(VLOOKUP($B21,選手名簿!$A$9:$Q$58,5)="","",VLOOKUP($B21,選手名簿!$A$9:$Q$58,5)))</f>
        <v/>
      </c>
      <c r="G21" s="137"/>
      <c r="H21" s="135"/>
    </row>
    <row r="22" spans="1:8" ht="32.25" customHeight="1" x14ac:dyDescent="0.2">
      <c r="A22" s="2" t="s">
        <v>30</v>
      </c>
      <c r="B22" s="59"/>
      <c r="C22" s="2" t="str">
        <f>IF($B22="","",IF(VLOOKUP($B22,選手名簿!$A$9:$Q$58,2)="","",VLOOKUP($B22,選手名簿!$A$9:$Q$58,2)))</f>
        <v/>
      </c>
      <c r="D22" s="2" t="str">
        <f>IF($B22="","",IF(VLOOKUP($B22,選手名簿!$A$9:$Q$58,3)="","",VLOOKUP($B22,選手名簿!$A$9:$Q$58,3)))</f>
        <v/>
      </c>
      <c r="E22" s="2" t="str">
        <f>IF($B22="","",IF(VLOOKUP($B22,選手名簿!$A$9:$Q$58,4)="","",VLOOKUP($B22,選手名簿!$A$9:$Q$58,4)))</f>
        <v/>
      </c>
      <c r="F22" s="2" t="str">
        <f>IF($B22="","",IF(VLOOKUP($B22,選手名簿!$A$9:$Q$58,5)="","",VLOOKUP($B22,選手名簿!$A$9:$Q$58,5)))</f>
        <v/>
      </c>
      <c r="G22" s="137"/>
      <c r="H22" s="135"/>
    </row>
    <row r="26" spans="1:8" x14ac:dyDescent="0.2">
      <c r="B26" t="s">
        <v>26</v>
      </c>
    </row>
    <row r="28" spans="1:8" x14ac:dyDescent="0.2">
      <c r="B28" s="244" t="str">
        <f>選手名簿!M3</f>
        <v>２０２５年４月●日　　</v>
      </c>
      <c r="C28" s="244"/>
    </row>
    <row r="30" spans="1:8" x14ac:dyDescent="0.2">
      <c r="A30" s="114">
        <f>選手名簿!$B$3</f>
        <v>0</v>
      </c>
      <c r="B30" t="s">
        <v>205</v>
      </c>
      <c r="E30" s="139">
        <f>納入一覧表!$E$4</f>
        <v>0</v>
      </c>
      <c r="F30" s="140"/>
    </row>
  </sheetData>
  <sheetProtection algorithmName="SHA-512" hashValue="3t6GnQy+KGKUtS3OaO2Cmo70eAaknTj+gShxYcmJm9p5dXbz/qgsZ7qfVWsn3QjNZ4v8xrvmdwqxrRI/XhUjWA==" saltValue="YHNZg99YarBQ8E3oVdBbVw==" spinCount="100000" sheet="1" selectLockedCells="1"/>
  <mergeCells count="9">
    <mergeCell ref="B28:C28"/>
    <mergeCell ref="G9:G10"/>
    <mergeCell ref="B5:D5"/>
    <mergeCell ref="A1:B1"/>
    <mergeCell ref="B3:E3"/>
    <mergeCell ref="A9:A10"/>
    <mergeCell ref="B9:B10"/>
    <mergeCell ref="C9:D9"/>
    <mergeCell ref="E9:F9"/>
  </mergeCells>
  <phoneticPr fontId="25"/>
  <printOptions horizontalCentered="1"/>
  <pageMargins left="0.70866141732283472" right="0.39370078740157483" top="0.78740157480314965" bottom="0.78740157480314965" header="0.31496062992125984" footer="0.31496062992125984"/>
  <pageSetup paperSize="9" orientation="portrait" horizontalDpi="4294967293"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2"/>
  </sheetPr>
  <dimension ref="A1:F34"/>
  <sheetViews>
    <sheetView workbookViewId="0">
      <selection activeCell="B11" sqref="B11"/>
    </sheetView>
  </sheetViews>
  <sheetFormatPr defaultRowHeight="13" x14ac:dyDescent="0.2"/>
  <cols>
    <col min="1" max="1" width="11.453125" customWidth="1"/>
    <col min="2" max="2" width="10.08984375" customWidth="1"/>
    <col min="3" max="6" width="14.6328125" customWidth="1"/>
    <col min="7" max="7" width="4.36328125" customWidth="1"/>
  </cols>
  <sheetData>
    <row r="1" spans="1:6" x14ac:dyDescent="0.2">
      <c r="A1" s="245" t="s">
        <v>13</v>
      </c>
      <c r="B1" s="245"/>
    </row>
    <row r="3" spans="1:6" x14ac:dyDescent="0.2">
      <c r="B3" s="249" t="s">
        <v>225</v>
      </c>
      <c r="C3" s="249"/>
      <c r="D3" s="249"/>
      <c r="E3" s="249"/>
    </row>
    <row r="4" spans="1:6" ht="13.5" thickBot="1" x14ac:dyDescent="0.25"/>
    <row r="5" spans="1:6" ht="13.5" thickBot="1" x14ac:dyDescent="0.25">
      <c r="B5" s="247" t="s">
        <v>31</v>
      </c>
      <c r="C5" s="248"/>
      <c r="E5" s="1" t="s">
        <v>0</v>
      </c>
      <c r="F5" s="5">
        <f>選手名簿!$B$3</f>
        <v>0</v>
      </c>
    </row>
    <row r="7" spans="1:6" x14ac:dyDescent="0.2">
      <c r="B7" s="142" t="s">
        <v>14</v>
      </c>
    </row>
    <row r="8" spans="1:6" x14ac:dyDescent="0.2">
      <c r="B8" s="141" t="s">
        <v>15</v>
      </c>
    </row>
    <row r="9" spans="1:6" x14ac:dyDescent="0.2">
      <c r="A9" s="246"/>
      <c r="B9" s="150" t="s">
        <v>1</v>
      </c>
      <c r="C9" s="154" t="s">
        <v>4</v>
      </c>
      <c r="D9" s="154"/>
      <c r="E9" s="154" t="s">
        <v>3</v>
      </c>
      <c r="F9" s="154"/>
    </row>
    <row r="10" spans="1:6" x14ac:dyDescent="0.2">
      <c r="A10" s="246"/>
      <c r="B10" s="151"/>
      <c r="C10" s="2" t="s">
        <v>5</v>
      </c>
      <c r="D10" s="2" t="s">
        <v>6</v>
      </c>
      <c r="E10" s="2" t="s">
        <v>5</v>
      </c>
      <c r="F10" s="2" t="s">
        <v>6</v>
      </c>
    </row>
    <row r="11" spans="1:6" ht="32.25" customHeight="1" x14ac:dyDescent="0.2">
      <c r="A11" s="2" t="s">
        <v>20</v>
      </c>
      <c r="B11" s="59"/>
      <c r="C11" s="2" t="str">
        <f>IF($B11="","",IF(VLOOKUP($B11,選手名簿!$A$9:$Q$58,2)="","",VLOOKUP($B11,選手名簿!$A$9:$Q$58,2)))</f>
        <v/>
      </c>
      <c r="D11" s="2" t="str">
        <f>IF($B11="","",IF(VLOOKUP($B11,選手名簿!$A$9:$Q$58,3)="","",VLOOKUP($B11,選手名簿!$A$9:$Q$58,3)))</f>
        <v/>
      </c>
      <c r="E11" s="2" t="str">
        <f>IF($B11="","",IF(VLOOKUP($B11,選手名簿!$A$9:$Q$58,4)="","",VLOOKUP($B11,選手名簿!$A$9:$Q$58,4)))</f>
        <v/>
      </c>
      <c r="F11" s="2" t="str">
        <f>IF($B11="","",IF(VLOOKUP($B11,選手名簿!$A$9:$Q$58,5)="","",VLOOKUP($B11,選手名簿!$A$9:$Q$58,5)))</f>
        <v/>
      </c>
    </row>
    <row r="12" spans="1:6" ht="32.25" customHeight="1" x14ac:dyDescent="0.2">
      <c r="A12" s="2" t="s">
        <v>21</v>
      </c>
      <c r="B12" s="59"/>
      <c r="C12" s="2" t="str">
        <f>IF($B12="","",IF(VLOOKUP($B12,選手名簿!$A$9:$Q$58,2)="","",VLOOKUP($B12,選手名簿!$A$9:$Q$58,2)))</f>
        <v/>
      </c>
      <c r="D12" s="2" t="str">
        <f>IF($B12="","",IF(VLOOKUP($B12,選手名簿!$A$9:$Q$58,3)="","",VLOOKUP($B12,選手名簿!$A$9:$Q$58,3)))</f>
        <v/>
      </c>
      <c r="E12" s="2" t="str">
        <f>IF($B12="","",IF(VLOOKUP($B12,選手名簿!$A$9:$Q$58,4)="","",VLOOKUP($B12,選手名簿!$A$9:$Q$58,4)))</f>
        <v/>
      </c>
      <c r="F12" s="2" t="str">
        <f>IF($B12="","",IF(VLOOKUP($B12,選手名簿!$A$9:$Q$58,5)="","",VLOOKUP($B12,選手名簿!$A$9:$Q$58,5)))</f>
        <v/>
      </c>
    </row>
    <row r="13" spans="1:6" ht="32.25" customHeight="1" x14ac:dyDescent="0.2">
      <c r="A13" s="2" t="s">
        <v>22</v>
      </c>
      <c r="B13" s="59"/>
      <c r="C13" s="2" t="str">
        <f>IF($B13="","",IF(VLOOKUP($B13,選手名簿!$A$9:$Q$58,2)="","",VLOOKUP($B13,選手名簿!$A$9:$Q$58,2)))</f>
        <v/>
      </c>
      <c r="D13" s="2" t="str">
        <f>IF($B13="","",IF(VLOOKUP($B13,選手名簿!$A$9:$Q$58,3)="","",VLOOKUP($B13,選手名簿!$A$9:$Q$58,3)))</f>
        <v/>
      </c>
      <c r="E13" s="2" t="str">
        <f>IF($B13="","",IF(VLOOKUP($B13,選手名簿!$A$9:$Q$58,4)="","",VLOOKUP($B13,選手名簿!$A$9:$Q$58,4)))</f>
        <v/>
      </c>
      <c r="F13" s="2" t="str">
        <f>IF($B13="","",IF(VLOOKUP($B13,選手名簿!$A$9:$Q$58,5)="","",VLOOKUP($B13,選手名簿!$A$9:$Q$58,5)))</f>
        <v/>
      </c>
    </row>
    <row r="14" spans="1:6" ht="32.25" customHeight="1" x14ac:dyDescent="0.2">
      <c r="A14" s="2" t="s">
        <v>23</v>
      </c>
      <c r="B14" s="59"/>
      <c r="C14" s="2" t="str">
        <f>IF($B14="","",IF(VLOOKUP($B14,選手名簿!$A$9:$Q$58,2)="","",VLOOKUP($B14,選手名簿!$A$9:$Q$58,2)))</f>
        <v/>
      </c>
      <c r="D14" s="2" t="str">
        <f>IF($B14="","",IF(VLOOKUP($B14,選手名簿!$A$9:$Q$58,3)="","",VLOOKUP($B14,選手名簿!$A$9:$Q$58,3)))</f>
        <v/>
      </c>
      <c r="E14" s="2" t="str">
        <f>IF($B14="","",IF(VLOOKUP($B14,選手名簿!$A$9:$Q$58,4)="","",VLOOKUP($B14,選手名簿!$A$9:$Q$58,4)))</f>
        <v/>
      </c>
      <c r="F14" s="2" t="str">
        <f>IF($B14="","",IF(VLOOKUP($B14,選手名簿!$A$9:$Q$58,5)="","",VLOOKUP($B14,選手名簿!$A$9:$Q$58,5)))</f>
        <v/>
      </c>
    </row>
    <row r="15" spans="1:6" ht="32.25" customHeight="1" x14ac:dyDescent="0.2">
      <c r="A15" s="2" t="s">
        <v>24</v>
      </c>
      <c r="B15" s="59"/>
      <c r="C15" s="2" t="str">
        <f>IF($B15="","",IF(VLOOKUP($B15,選手名簿!$A$9:$Q$58,2)="","",VLOOKUP($B15,選手名簿!$A$9:$Q$58,2)))</f>
        <v/>
      </c>
      <c r="D15" s="2" t="str">
        <f>IF($B15="","",IF(VLOOKUP($B15,選手名簿!$A$9:$Q$58,3)="","",VLOOKUP($B15,選手名簿!$A$9:$Q$58,3)))</f>
        <v/>
      </c>
      <c r="E15" s="2" t="str">
        <f>IF($B15="","",IF(VLOOKUP($B15,選手名簿!$A$9:$Q$58,4)="","",VLOOKUP($B15,選手名簿!$A$9:$Q$58,4)))</f>
        <v/>
      </c>
      <c r="F15" s="2" t="str">
        <f>IF($B15="","",IF(VLOOKUP($B15,選手名簿!$A$9:$Q$58,5)="","",VLOOKUP($B15,選手名簿!$A$9:$Q$58,5)))</f>
        <v/>
      </c>
    </row>
    <row r="16" spans="1:6" ht="32.25" customHeight="1" x14ac:dyDescent="0.2">
      <c r="A16" s="2" t="s">
        <v>25</v>
      </c>
      <c r="B16" s="59"/>
      <c r="C16" s="2" t="str">
        <f>IF($B16="","",IF(VLOOKUP($B16,選手名簿!$A$9:$Q$58,2)="","",VLOOKUP($B16,選手名簿!$A$9:$Q$58,2)))</f>
        <v/>
      </c>
      <c r="D16" s="2" t="str">
        <f>IF($B16="","",IF(VLOOKUP($B16,選手名簿!$A$9:$Q$58,3)="","",VLOOKUP($B16,選手名簿!$A$9:$Q$58,3)))</f>
        <v/>
      </c>
      <c r="E16" s="2" t="str">
        <f>IF($B16="","",IF(VLOOKUP($B16,選手名簿!$A$9:$Q$58,4)="","",VLOOKUP($B16,選手名簿!$A$9:$Q$58,4)))</f>
        <v/>
      </c>
      <c r="F16" s="2" t="str">
        <f>IF($B16="","",IF(VLOOKUP($B16,選手名簿!$A$9:$Q$58,5)="","",VLOOKUP($B16,選手名簿!$A$9:$Q$58,5)))</f>
        <v/>
      </c>
    </row>
    <row r="17" spans="1:6" ht="32.25" customHeight="1" x14ac:dyDescent="0.2">
      <c r="A17" s="2" t="s">
        <v>28</v>
      </c>
      <c r="B17" s="59"/>
      <c r="C17" s="2" t="str">
        <f>IF($B17="","",IF(VLOOKUP($B17,選手名簿!$A$9:$Q$58,2)="","",VLOOKUP($B17,選手名簿!$A$9:$Q$58,2)))</f>
        <v/>
      </c>
      <c r="D17" s="2" t="str">
        <f>IF($B17="","",IF(VLOOKUP($B17,選手名簿!$A$9:$Q$58,3)="","",VLOOKUP($B17,選手名簿!$A$9:$Q$58,3)))</f>
        <v/>
      </c>
      <c r="E17" s="2" t="str">
        <f>IF($B17="","",IF(VLOOKUP($B17,選手名簿!$A$9:$Q$58,4)="","",VLOOKUP($B17,選手名簿!$A$9:$Q$58,4)))</f>
        <v/>
      </c>
      <c r="F17" s="2" t="str">
        <f>IF($B17="","",IF(VLOOKUP($B17,選手名簿!$A$9:$Q$58,5)="","",VLOOKUP($B17,選手名簿!$A$9:$Q$58,5)))</f>
        <v/>
      </c>
    </row>
    <row r="18" spans="1:6" ht="32.25" customHeight="1" x14ac:dyDescent="0.2">
      <c r="A18" s="2" t="s">
        <v>29</v>
      </c>
      <c r="B18" s="59"/>
      <c r="C18" s="2" t="str">
        <f>IF($B18="","",IF(VLOOKUP($B18,選手名簿!$A$9:$Q$58,2)="","",VLOOKUP($B18,選手名簿!$A$9:$Q$58,2)))</f>
        <v/>
      </c>
      <c r="D18" s="2" t="str">
        <f>IF($B18="","",IF(VLOOKUP($B18,選手名簿!$A$9:$Q$58,3)="","",VLOOKUP($B18,選手名簿!$A$9:$Q$58,3)))</f>
        <v/>
      </c>
      <c r="E18" s="2" t="str">
        <f>IF($B18="","",IF(VLOOKUP($B18,選手名簿!$A$9:$Q$58,4)="","",VLOOKUP($B18,選手名簿!$A$9:$Q$58,4)))</f>
        <v/>
      </c>
      <c r="F18" s="2" t="str">
        <f>IF($B18="","",IF(VLOOKUP($B18,選手名簿!$A$9:$Q$58,5)="","",VLOOKUP($B18,選手名簿!$A$9:$Q$58,5)))</f>
        <v/>
      </c>
    </row>
    <row r="19" spans="1:6" ht="32.25" customHeight="1" x14ac:dyDescent="0.2">
      <c r="A19" s="2" t="s">
        <v>30</v>
      </c>
      <c r="B19" s="59"/>
      <c r="C19" s="2" t="str">
        <f>IF($B19="","",IF(VLOOKUP($B19,選手名簿!$A$9:$Q$58,2)="","",VLOOKUP($B19,選手名簿!$A$9:$Q$58,2)))</f>
        <v/>
      </c>
      <c r="D19" s="2" t="str">
        <f>IF($B19="","",IF(VLOOKUP($B19,選手名簿!$A$9:$Q$58,3)="","",VLOOKUP($B19,選手名簿!$A$9:$Q$58,3)))</f>
        <v/>
      </c>
      <c r="E19" s="2" t="str">
        <f>IF($B19="","",IF(VLOOKUP($B19,選手名簿!$A$9:$Q$58,4)="","",VLOOKUP($B19,選手名簿!$A$9:$Q$58,4)))</f>
        <v/>
      </c>
      <c r="F19" s="2" t="str">
        <f>IF($B19="","",IF(VLOOKUP($B19,選手名簿!$A$9:$Q$58,5)="","",VLOOKUP($B19,選手名簿!$A$9:$Q$58,5)))</f>
        <v/>
      </c>
    </row>
    <row r="20" spans="1:6" ht="32.25" customHeight="1" x14ac:dyDescent="0.2">
      <c r="A20" s="2" t="s">
        <v>32</v>
      </c>
      <c r="B20" s="59"/>
      <c r="C20" s="2" t="str">
        <f>IF($B20="","",IF(VLOOKUP($B20,選手名簿!$A$9:$Q$58,2)="","",VLOOKUP($B20,選手名簿!$A$9:$Q$58,2)))</f>
        <v/>
      </c>
      <c r="D20" s="2" t="str">
        <f>IF($B20="","",IF(VLOOKUP($B20,選手名簿!$A$9:$Q$58,3)="","",VLOOKUP($B20,選手名簿!$A$9:$Q$58,3)))</f>
        <v/>
      </c>
      <c r="E20" s="2" t="str">
        <f>IF($B20="","",IF(VLOOKUP($B20,選手名簿!$A$9:$Q$58,4)="","",VLOOKUP($B20,選手名簿!$A$9:$Q$58,4)))</f>
        <v/>
      </c>
      <c r="F20" s="2" t="str">
        <f>IF($B20="","",IF(VLOOKUP($B20,選手名簿!$A$9:$Q$58,5)="","",VLOOKUP($B20,選手名簿!$A$9:$Q$58,5)))</f>
        <v/>
      </c>
    </row>
    <row r="21" spans="1:6" ht="32.25" customHeight="1" x14ac:dyDescent="0.2">
      <c r="A21" s="2" t="s">
        <v>33</v>
      </c>
      <c r="B21" s="59"/>
      <c r="C21" s="2" t="str">
        <f>IF($B21="","",IF(VLOOKUP($B21,選手名簿!$A$9:$Q$58,2)="","",VLOOKUP($B21,選手名簿!$A$9:$Q$58,2)))</f>
        <v/>
      </c>
      <c r="D21" s="2" t="str">
        <f>IF($B21="","",IF(VLOOKUP($B21,選手名簿!$A$9:$Q$58,3)="","",VLOOKUP($B21,選手名簿!$A$9:$Q$58,3)))</f>
        <v/>
      </c>
      <c r="E21" s="2" t="str">
        <f>IF($B21="","",IF(VLOOKUP($B21,選手名簿!$A$9:$Q$58,4)="","",VLOOKUP($B21,選手名簿!$A$9:$Q$58,4)))</f>
        <v/>
      </c>
      <c r="F21" s="2" t="str">
        <f>IF($B21="","",IF(VLOOKUP($B21,選手名簿!$A$9:$Q$58,5)="","",VLOOKUP($B21,選手名簿!$A$9:$Q$58,5)))</f>
        <v/>
      </c>
    </row>
    <row r="22" spans="1:6" ht="32.25" customHeight="1" x14ac:dyDescent="0.2">
      <c r="A22" s="2" t="s">
        <v>34</v>
      </c>
      <c r="B22" s="59"/>
      <c r="C22" s="2" t="str">
        <f>IF($B22="","",IF(VLOOKUP($B22,選手名簿!$A$9:$Q$58,2)="","",VLOOKUP($B22,選手名簿!$A$9:$Q$58,2)))</f>
        <v/>
      </c>
      <c r="D22" s="2" t="str">
        <f>IF($B22="","",IF(VLOOKUP($B22,選手名簿!$A$9:$Q$58,3)="","",VLOOKUP($B22,選手名簿!$A$9:$Q$58,3)))</f>
        <v/>
      </c>
      <c r="E22" s="2" t="str">
        <f>IF($B22="","",IF(VLOOKUP($B22,選手名簿!$A$9:$Q$58,4)="","",VLOOKUP($B22,選手名簿!$A$9:$Q$58,4)))</f>
        <v/>
      </c>
      <c r="F22" s="2" t="str">
        <f>IF($B22="","",IF(VLOOKUP($B22,選手名簿!$A$9:$Q$58,5)="","",VLOOKUP($B22,選手名簿!$A$9:$Q$58,5)))</f>
        <v/>
      </c>
    </row>
    <row r="23" spans="1:6" ht="32.25" customHeight="1" x14ac:dyDescent="0.2">
      <c r="A23" s="2" t="s">
        <v>35</v>
      </c>
      <c r="B23" s="59"/>
      <c r="C23" s="2" t="str">
        <f>IF($B23="","",IF(VLOOKUP($B23,選手名簿!$A$9:$Q$58,2)="","",VLOOKUP($B23,選手名簿!$A$9:$Q$58,2)))</f>
        <v/>
      </c>
      <c r="D23" s="2" t="str">
        <f>IF($B23="","",IF(VLOOKUP($B23,選手名簿!$A$9:$Q$58,3)="","",VLOOKUP($B23,選手名簿!$A$9:$Q$58,3)))</f>
        <v/>
      </c>
      <c r="E23" s="2" t="str">
        <f>IF($B23="","",IF(VLOOKUP($B23,選手名簿!$A$9:$Q$58,4)="","",VLOOKUP($B23,選手名簿!$A$9:$Q$58,4)))</f>
        <v/>
      </c>
      <c r="F23" s="2" t="str">
        <f>IF($B23="","",IF(VLOOKUP($B23,選手名簿!$A$9:$Q$58,5)="","",VLOOKUP($B23,選手名簿!$A$9:$Q$58,5)))</f>
        <v/>
      </c>
    </row>
    <row r="24" spans="1:6" ht="32.25" customHeight="1" x14ac:dyDescent="0.2">
      <c r="A24" s="2" t="s">
        <v>36</v>
      </c>
      <c r="B24" s="59"/>
      <c r="C24" s="2" t="str">
        <f>IF($B24="","",IF(VLOOKUP($B24,選手名簿!$A$9:$Q$58,2)="","",VLOOKUP($B24,選手名簿!$A$9:$Q$58,2)))</f>
        <v/>
      </c>
      <c r="D24" s="2" t="str">
        <f>IF($B24="","",IF(VLOOKUP($B24,選手名簿!$A$9:$Q$58,3)="","",VLOOKUP($B24,選手名簿!$A$9:$Q$58,3)))</f>
        <v/>
      </c>
      <c r="E24" s="2" t="str">
        <f>IF($B24="","",IF(VLOOKUP($B24,選手名簿!$A$9:$Q$58,4)="","",VLOOKUP($B24,選手名簿!$A$9:$Q$58,4)))</f>
        <v/>
      </c>
      <c r="F24" s="2" t="str">
        <f>IF($B24="","",IF(VLOOKUP($B24,選手名簿!$A$9:$Q$58,5)="","",VLOOKUP($B24,選手名簿!$A$9:$Q$58,5)))</f>
        <v/>
      </c>
    </row>
    <row r="25" spans="1:6" ht="32.25" customHeight="1" x14ac:dyDescent="0.2">
      <c r="A25" s="2" t="s">
        <v>37</v>
      </c>
      <c r="B25" s="59"/>
      <c r="C25" s="2" t="str">
        <f>IF($B25="","",IF(VLOOKUP($B25,選手名簿!$A$9:$Q$58,2)="","",VLOOKUP($B25,選手名簿!$A$9:$Q$58,2)))</f>
        <v/>
      </c>
      <c r="D25" s="2" t="str">
        <f>IF($B25="","",IF(VLOOKUP($B25,選手名簿!$A$9:$Q$58,3)="","",VLOOKUP($B25,選手名簿!$A$9:$Q$58,3)))</f>
        <v/>
      </c>
      <c r="E25" s="2" t="str">
        <f>IF($B25="","",IF(VLOOKUP($B25,選手名簿!$A$9:$Q$58,4)="","",VLOOKUP($B25,選手名簿!$A$9:$Q$58,4)))</f>
        <v/>
      </c>
      <c r="F25" s="2" t="str">
        <f>IF($B25="","",IF(VLOOKUP($B25,選手名簿!$A$9:$Q$58,5)="","",VLOOKUP($B25,選手名簿!$A$9:$Q$58,5)))</f>
        <v/>
      </c>
    </row>
    <row r="26" spans="1:6" ht="32.25" customHeight="1" x14ac:dyDescent="0.2">
      <c r="A26" s="2" t="s">
        <v>38</v>
      </c>
      <c r="B26" s="59"/>
      <c r="C26" s="2" t="str">
        <f>IF($B26="","",IF(VLOOKUP($B26,選手名簿!$A$9:$Q$58,2)="","",VLOOKUP($B26,選手名簿!$A$9:$Q$58,2)))</f>
        <v/>
      </c>
      <c r="D26" s="2" t="str">
        <f>IF($B26="","",IF(VLOOKUP($B26,選手名簿!$A$9:$Q$58,3)="","",VLOOKUP($B26,選手名簿!$A$9:$Q$58,3)))</f>
        <v/>
      </c>
      <c r="E26" s="2" t="str">
        <f>IF($B26="","",IF(VLOOKUP($B26,選手名簿!$A$9:$Q$58,4)="","",VLOOKUP($B26,選手名簿!$A$9:$Q$58,4)))</f>
        <v/>
      </c>
      <c r="F26" s="2" t="str">
        <f>IF($B26="","",IF(VLOOKUP($B26,選手名簿!$A$9:$Q$58,5)="","",VLOOKUP($B26,選手名簿!$A$9:$Q$58,5)))</f>
        <v/>
      </c>
    </row>
    <row r="30" spans="1:6" x14ac:dyDescent="0.2">
      <c r="B30" t="s">
        <v>26</v>
      </c>
    </row>
    <row r="32" spans="1:6" x14ac:dyDescent="0.2">
      <c r="B32" s="244" t="str">
        <f>選手名簿!M3</f>
        <v>２０２５年４月●日　　</v>
      </c>
      <c r="C32" s="244"/>
    </row>
    <row r="34" spans="1:6" x14ac:dyDescent="0.2">
      <c r="A34" s="114">
        <f>選手名簿!$B$3</f>
        <v>0</v>
      </c>
      <c r="B34" t="s">
        <v>205</v>
      </c>
      <c r="E34" s="139">
        <f>納入一覧表!$E$4</f>
        <v>0</v>
      </c>
      <c r="F34" s="140"/>
    </row>
  </sheetData>
  <sheetProtection algorithmName="SHA-512" hashValue="ir+FEP1c7uR0kISE2CoqDn7dl/EMMH+8LN739aRrowIFosNdLIaMQl/rErlUbReuQKN6C+a4denQuGcW1oUVkA==" saltValue="EQm2rg+qa52dDnDTq9IQHg==" spinCount="100000" sheet="1" selectLockedCells="1"/>
  <mergeCells count="8">
    <mergeCell ref="B32:C32"/>
    <mergeCell ref="A1:B1"/>
    <mergeCell ref="B3:E3"/>
    <mergeCell ref="B5:C5"/>
    <mergeCell ref="A9:A10"/>
    <mergeCell ref="B9:B10"/>
    <mergeCell ref="C9:D9"/>
    <mergeCell ref="E9:F9"/>
  </mergeCells>
  <phoneticPr fontId="5"/>
  <printOptions horizontalCentered="1"/>
  <pageMargins left="0.78740157480314965" right="0.78740157480314965" top="0.78740157480314965" bottom="0.78740157480314965" header="0.51181102362204722" footer="0.51181102362204722"/>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8</vt:i4>
      </vt:variant>
    </vt:vector>
  </HeadingPairs>
  <TitlesOfParts>
    <vt:vector size="45" baseType="lpstr">
      <vt:lpstr>選手名簿</vt:lpstr>
      <vt:lpstr>参加種目一覧表</vt:lpstr>
      <vt:lpstr>納入一覧表</vt:lpstr>
      <vt:lpstr>MT</vt:lpstr>
      <vt:lpstr>WT</vt:lpstr>
      <vt:lpstr>OBT</vt:lpstr>
      <vt:lpstr>OGT</vt:lpstr>
      <vt:lpstr>HBT</vt:lpstr>
      <vt:lpstr>MS</vt:lpstr>
      <vt:lpstr>MD</vt:lpstr>
      <vt:lpstr>WS</vt:lpstr>
      <vt:lpstr>WD</vt:lpstr>
      <vt:lpstr>30MS</vt:lpstr>
      <vt:lpstr>30MD</vt:lpstr>
      <vt:lpstr>40MS</vt:lpstr>
      <vt:lpstr>40MD</vt:lpstr>
      <vt:lpstr>50MS</vt:lpstr>
      <vt:lpstr>50MD</vt:lpstr>
      <vt:lpstr>60MS</vt:lpstr>
      <vt:lpstr>60MD</vt:lpstr>
      <vt:lpstr>65MS</vt:lpstr>
      <vt:lpstr>65MD</vt:lpstr>
      <vt:lpstr>70MS</vt:lpstr>
      <vt:lpstr>70MD</vt:lpstr>
      <vt:lpstr>30WS</vt:lpstr>
      <vt:lpstr>30WD</vt:lpstr>
      <vt:lpstr>40WS</vt:lpstr>
      <vt:lpstr>40WD</vt:lpstr>
      <vt:lpstr>50WS</vt:lpstr>
      <vt:lpstr>50WD</vt:lpstr>
      <vt:lpstr>55WS</vt:lpstr>
      <vt:lpstr>55WD</vt:lpstr>
      <vt:lpstr>60WS</vt:lpstr>
      <vt:lpstr>60WD</vt:lpstr>
      <vt:lpstr>65WS</vt:lpstr>
      <vt:lpstr>65WD</vt:lpstr>
      <vt:lpstr>連絡等</vt:lpstr>
      <vt:lpstr>参加種目一覧表!Print_Area</vt:lpstr>
      <vt:lpstr>選手名簿!Print_Area</vt:lpstr>
      <vt:lpstr>納入一覧表!Print_Area</vt:lpstr>
      <vt:lpstr>参加種目一覧表!Print_Titles</vt:lpstr>
      <vt:lpstr>選手名簿!Print_Titles</vt:lpstr>
      <vt:lpstr>性別</vt:lpstr>
      <vt:lpstr>都道府県</vt:lpstr>
      <vt:lpstr>年号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Kenichi HARA;名古屋造大学</dc:creator>
  <cp:lastModifiedBy>愛知県教職員バドミントン連盟 原 賢一</cp:lastModifiedBy>
  <cp:lastPrinted>2025-03-19T16:58:27Z</cp:lastPrinted>
  <dcterms:created xsi:type="dcterms:W3CDTF">2014-05-12T06:21:23Z</dcterms:created>
  <dcterms:modified xsi:type="dcterms:W3CDTF">2025-03-19T16:59:15Z</dcterms:modified>
</cp:coreProperties>
</file>